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p052000\Documents\UTD\Tools\Unaxis_PECVD\Process_Quals\"/>
    </mc:Choice>
  </mc:AlternateContent>
  <bookViews>
    <workbookView xWindow="2580" yWindow="570" windowWidth="11370" windowHeight="5865" firstSheet="34" activeTab="52"/>
  </bookViews>
  <sheets>
    <sheet name="R1 " sheetId="7" r:id="rId1"/>
    <sheet name="R2" sheetId="8" r:id="rId2"/>
    <sheet name="R3" sheetId="9" r:id="rId3"/>
    <sheet name="R4" sheetId="10" r:id="rId4"/>
    <sheet name="R5" sheetId="11" r:id="rId5"/>
    <sheet name="R6" sheetId="12" r:id="rId6"/>
    <sheet name="R7" sheetId="13" r:id="rId7"/>
    <sheet name="R8" sheetId="14" r:id="rId8"/>
    <sheet name="R9" sheetId="15" r:id="rId9"/>
    <sheet name="R10" sheetId="16" r:id="rId10"/>
    <sheet name="R11" sheetId="17" r:id="rId11"/>
    <sheet name="R12" sheetId="18" r:id="rId12"/>
    <sheet name="R13" sheetId="19" r:id="rId13"/>
    <sheet name="R14" sheetId="20" r:id="rId14"/>
    <sheet name="R15" sheetId="21" r:id="rId15"/>
    <sheet name="R16" sheetId="22" r:id="rId16"/>
    <sheet name="R17" sheetId="23" r:id="rId17"/>
    <sheet name="R18" sheetId="24" r:id="rId18"/>
    <sheet name="R19" sheetId="25" r:id="rId19"/>
    <sheet name="R20" sheetId="26" r:id="rId20"/>
    <sheet name="R21" sheetId="27" r:id="rId21"/>
    <sheet name="R22" sheetId="28" r:id="rId22"/>
    <sheet name="R23" sheetId="29" r:id="rId23"/>
    <sheet name="R24" sheetId="30" r:id="rId24"/>
    <sheet name="R25" sheetId="31" r:id="rId25"/>
    <sheet name="R26" sheetId="32" r:id="rId26"/>
    <sheet name="R27" sheetId="33" r:id="rId27"/>
    <sheet name="R28" sheetId="34" r:id="rId28"/>
    <sheet name="R29" sheetId="35" r:id="rId29"/>
    <sheet name="R30" sheetId="36" r:id="rId30"/>
    <sheet name="R31" sheetId="37" r:id="rId31"/>
    <sheet name="R32" sheetId="38" r:id="rId32"/>
    <sheet name="R33" sheetId="39" r:id="rId33"/>
    <sheet name="R34" sheetId="40" r:id="rId34"/>
    <sheet name="R35" sheetId="41" r:id="rId35"/>
    <sheet name="R36" sheetId="42" r:id="rId36"/>
    <sheet name="R37" sheetId="43" r:id="rId37"/>
    <sheet name="R38" sheetId="44" r:id="rId38"/>
    <sheet name="R39" sheetId="45" r:id="rId39"/>
    <sheet name="R40" sheetId="46" r:id="rId40"/>
    <sheet name="R41" sheetId="47" r:id="rId41"/>
    <sheet name="R42" sheetId="48" r:id="rId42"/>
    <sheet name="R43" sheetId="49" r:id="rId43"/>
    <sheet name="R44" sheetId="50" r:id="rId44"/>
    <sheet name="R45" sheetId="51" r:id="rId45"/>
    <sheet name="R46" sheetId="52" r:id="rId46"/>
    <sheet name="R47" sheetId="53" r:id="rId47"/>
    <sheet name="R48" sheetId="54" r:id="rId48"/>
    <sheet name="R49" sheetId="55" r:id="rId49"/>
    <sheet name="R50" sheetId="56" r:id="rId50"/>
    <sheet name="R51" sheetId="58" r:id="rId51"/>
    <sheet name="R52" sheetId="59" r:id="rId52"/>
    <sheet name="R53" sheetId="60" r:id="rId53"/>
  </sheets>
  <calcPr calcId="162913" iterate="1"/>
</workbook>
</file>

<file path=xl/calcChain.xml><?xml version="1.0" encoding="utf-8"?>
<calcChain xmlns="http://schemas.openxmlformats.org/spreadsheetml/2006/main">
  <c r="H12" i="60" l="1"/>
  <c r="G12" i="60"/>
  <c r="H14" i="60" s="1"/>
  <c r="I12" i="60" l="1"/>
  <c r="J12" i="60"/>
  <c r="H12" i="59"/>
  <c r="G12" i="59"/>
  <c r="H14" i="59" s="1"/>
  <c r="I12" i="59" l="1"/>
  <c r="J12" i="59"/>
  <c r="H12" i="58"/>
  <c r="G12" i="58"/>
  <c r="H14" i="58" s="1"/>
  <c r="I12" i="58" l="1"/>
  <c r="J12" i="58"/>
  <c r="H12" i="56"/>
  <c r="G12" i="56"/>
  <c r="H14" i="56" s="1"/>
  <c r="I12" i="56" l="1"/>
  <c r="J12" i="56"/>
  <c r="H12" i="55"/>
  <c r="G12" i="55"/>
  <c r="H14" i="55" s="1"/>
  <c r="I12" i="55" l="1"/>
  <c r="J12" i="55"/>
  <c r="H12" i="54"/>
  <c r="G12" i="54"/>
  <c r="H14" i="54" s="1"/>
  <c r="I12" i="54" l="1"/>
  <c r="J12" i="54"/>
  <c r="H12" i="53"/>
  <c r="G12" i="53"/>
  <c r="H14" i="53" s="1"/>
  <c r="I12" i="53" l="1"/>
  <c r="J12" i="53"/>
  <c r="H12" i="52"/>
  <c r="G12" i="52"/>
  <c r="H14" i="52" s="1"/>
  <c r="I12" i="52" l="1"/>
  <c r="J12" i="52"/>
  <c r="H12" i="51"/>
  <c r="G12" i="51"/>
  <c r="H14" i="51" s="1"/>
  <c r="I12" i="51" l="1"/>
  <c r="J12" i="51"/>
  <c r="H12" i="50"/>
  <c r="G12" i="50"/>
  <c r="H14" i="50" s="1"/>
  <c r="I12" i="50" l="1"/>
  <c r="J12" i="50"/>
  <c r="H12" i="49"/>
  <c r="G12" i="49"/>
  <c r="H14" i="49" s="1"/>
  <c r="H12" i="48"/>
  <c r="G12" i="48"/>
  <c r="H14" i="48" s="1"/>
  <c r="I12" i="49" l="1"/>
  <c r="J12" i="49"/>
  <c r="I12" i="48"/>
  <c r="J12" i="48"/>
  <c r="H12" i="47"/>
  <c r="G12" i="47"/>
  <c r="H14" i="47" s="1"/>
  <c r="I12" i="47" l="1"/>
  <c r="J12" i="47"/>
  <c r="H12" i="46"/>
  <c r="G12" i="46"/>
  <c r="H14" i="46" s="1"/>
  <c r="I12" i="46" l="1"/>
  <c r="J12" i="46"/>
  <c r="H12" i="45"/>
  <c r="G12" i="45"/>
  <c r="H14" i="45" s="1"/>
  <c r="I12" i="45" l="1"/>
  <c r="J12" i="45"/>
  <c r="H12" i="44"/>
  <c r="G12" i="44"/>
  <c r="H14" i="44" s="1"/>
  <c r="I12" i="44" l="1"/>
  <c r="J12" i="44"/>
  <c r="H12" i="43"/>
  <c r="G12" i="43"/>
  <c r="H14" i="43" s="1"/>
  <c r="I12" i="43" l="1"/>
  <c r="J12" i="43"/>
  <c r="H12" i="42"/>
  <c r="G12" i="42"/>
  <c r="H14" i="42" s="1"/>
  <c r="I12" i="42" l="1"/>
  <c r="J12" i="42"/>
  <c r="H12" i="41"/>
  <c r="G12" i="41"/>
  <c r="H14" i="41" s="1"/>
  <c r="H12" i="40"/>
  <c r="G12" i="40"/>
  <c r="H14" i="40"/>
  <c r="H12" i="39"/>
  <c r="I12" i="39" s="1"/>
  <c r="G12" i="39"/>
  <c r="H14" i="39"/>
  <c r="H12" i="38"/>
  <c r="I12" i="38" s="1"/>
  <c r="G12" i="38"/>
  <c r="H14" i="38" s="1"/>
  <c r="H12" i="37"/>
  <c r="G12" i="37"/>
  <c r="H14" i="37"/>
  <c r="H12" i="36"/>
  <c r="G12" i="36"/>
  <c r="H14" i="36"/>
  <c r="H12" i="35"/>
  <c r="I12" i="35" s="1"/>
  <c r="G12" i="35"/>
  <c r="H14" i="35" s="1"/>
  <c r="H12" i="34"/>
  <c r="I12" i="34" s="1"/>
  <c r="G12" i="34"/>
  <c r="H14" i="34" s="1"/>
  <c r="H12" i="33"/>
  <c r="G12" i="33"/>
  <c r="I12" i="33" s="1"/>
  <c r="H14" i="33"/>
  <c r="H12" i="32"/>
  <c r="G12" i="32"/>
  <c r="H12" i="31"/>
  <c r="I12" i="31"/>
  <c r="G12" i="31"/>
  <c r="H12" i="30"/>
  <c r="G12" i="30"/>
  <c r="I12" i="30" s="1"/>
  <c r="H12" i="29"/>
  <c r="I12" i="29" s="1"/>
  <c r="G12" i="29"/>
  <c r="J12" i="29"/>
  <c r="J12" i="28"/>
  <c r="H12" i="28"/>
  <c r="I12" i="28" s="1"/>
  <c r="G12" i="28"/>
  <c r="H14" i="28"/>
  <c r="H12" i="27"/>
  <c r="G12" i="27"/>
  <c r="J12" i="27"/>
  <c r="H12" i="26"/>
  <c r="I12" i="26" s="1"/>
  <c r="G12" i="26"/>
  <c r="H14" i="26" s="1"/>
  <c r="H12" i="25"/>
  <c r="I12" i="25" s="1"/>
  <c r="G12" i="25"/>
  <c r="H14" i="25" s="1"/>
  <c r="H12" i="24"/>
  <c r="I12" i="24" s="1"/>
  <c r="G12" i="24"/>
  <c r="H14" i="24" s="1"/>
  <c r="J12" i="24"/>
  <c r="H12" i="23"/>
  <c r="I12" i="23" s="1"/>
  <c r="G12" i="23"/>
  <c r="H14" i="23"/>
  <c r="H12" i="22"/>
  <c r="G12" i="22"/>
  <c r="H14" i="22"/>
  <c r="H12" i="21"/>
  <c r="I12" i="21" s="1"/>
  <c r="G12" i="21"/>
  <c r="H14" i="21" s="1"/>
  <c r="H12" i="20"/>
  <c r="G12" i="20"/>
  <c r="J12" i="20" s="1"/>
  <c r="H12" i="19"/>
  <c r="G12" i="19"/>
  <c r="H14" i="19"/>
  <c r="H12" i="18"/>
  <c r="I12" i="18" s="1"/>
  <c r="G12" i="18"/>
  <c r="H12" i="17"/>
  <c r="I12" i="17" s="1"/>
  <c r="G12" i="17"/>
  <c r="J12" i="17" s="1"/>
  <c r="H12" i="16"/>
  <c r="G12" i="16"/>
  <c r="J12" i="16" s="1"/>
  <c r="H14" i="16"/>
  <c r="H12" i="15"/>
  <c r="I12" i="15" s="1"/>
  <c r="G12" i="15"/>
  <c r="H14" i="15"/>
  <c r="H12" i="14"/>
  <c r="G12" i="14"/>
  <c r="J12" i="14"/>
  <c r="H14" i="14"/>
  <c r="H12" i="13"/>
  <c r="G12" i="13"/>
  <c r="H14" i="13"/>
  <c r="H12" i="12"/>
  <c r="I12" i="12" s="1"/>
  <c r="G12" i="12"/>
  <c r="H14" i="12" s="1"/>
  <c r="H14" i="8"/>
  <c r="H14" i="9"/>
  <c r="H12" i="11"/>
  <c r="G12" i="11"/>
  <c r="J12" i="11"/>
  <c r="H14" i="11"/>
  <c r="H12" i="10"/>
  <c r="G12" i="10"/>
  <c r="H14" i="10"/>
  <c r="J12" i="10"/>
  <c r="G12" i="9"/>
  <c r="H12" i="9"/>
  <c r="I12" i="9"/>
  <c r="J12" i="9"/>
  <c r="G12" i="8"/>
  <c r="H12" i="8"/>
  <c r="I12" i="8"/>
  <c r="J12" i="8"/>
  <c r="G13" i="7"/>
  <c r="J13" i="7" s="1"/>
  <c r="H13" i="7"/>
  <c r="I13" i="7"/>
  <c r="G12" i="7"/>
  <c r="J12" i="7" s="1"/>
  <c r="H15" i="7"/>
  <c r="H12" i="7"/>
  <c r="I12" i="7" s="1"/>
  <c r="I12" i="11"/>
  <c r="J12" i="12"/>
  <c r="I12" i="13"/>
  <c r="J12" i="13"/>
  <c r="I12" i="14"/>
  <c r="I12" i="16"/>
  <c r="H14" i="18"/>
  <c r="J12" i="18"/>
  <c r="I12" i="19"/>
  <c r="H14" i="20"/>
  <c r="J12" i="21"/>
  <c r="I12" i="22"/>
  <c r="J12" i="23"/>
  <c r="J12" i="25"/>
  <c r="H14" i="27"/>
  <c r="I12" i="27"/>
  <c r="H14" i="29"/>
  <c r="J12" i="30"/>
  <c r="H14" i="31"/>
  <c r="J12" i="31"/>
  <c r="I12" i="32"/>
  <c r="H14" i="32"/>
  <c r="J12" i="32"/>
  <c r="J12" i="15"/>
  <c r="J12" i="26"/>
  <c r="J12" i="22"/>
  <c r="J12" i="19"/>
  <c r="I12" i="10"/>
  <c r="J12" i="35"/>
  <c r="I12" i="36"/>
  <c r="J12" i="36"/>
  <c r="I12" i="37"/>
  <c r="J12" i="37"/>
  <c r="J12" i="39"/>
  <c r="I12" i="40"/>
  <c r="J12" i="40"/>
  <c r="I12" i="20" l="1"/>
  <c r="J12" i="34"/>
  <c r="J12" i="33"/>
  <c r="H14" i="30"/>
  <c r="H14" i="17"/>
  <c r="J12" i="38"/>
  <c r="I12" i="41"/>
  <c r="J12" i="41"/>
</calcChain>
</file>

<file path=xl/sharedStrings.xml><?xml version="1.0" encoding="utf-8"?>
<sst xmlns="http://schemas.openxmlformats.org/spreadsheetml/2006/main" count="3072" uniqueCount="81">
  <si>
    <t>DATE:</t>
  </si>
  <si>
    <t>RECIPE:</t>
  </si>
  <si>
    <t>Process:</t>
  </si>
  <si>
    <t>DEP TIME</t>
  </si>
  <si>
    <t>GAS</t>
  </si>
  <si>
    <t>NH3</t>
  </si>
  <si>
    <t>PRCPR</t>
  </si>
  <si>
    <t>FLOW</t>
  </si>
  <si>
    <t xml:space="preserve"> </t>
  </si>
  <si>
    <t>WAFER:</t>
  </si>
  <si>
    <t>SIZE</t>
  </si>
  <si>
    <t>Substrate:</t>
  </si>
  <si>
    <t>LOAD</t>
  </si>
  <si>
    <t>Comment:</t>
  </si>
  <si>
    <t>POSITION</t>
  </si>
  <si>
    <t>Mean Avg</t>
  </si>
  <si>
    <t>S1 Dev</t>
  </si>
  <si>
    <t xml:space="preserve"> + or - %</t>
  </si>
  <si>
    <t xml:space="preserve"> Wafer to</t>
  </si>
  <si>
    <t>Wafer</t>
  </si>
  <si>
    <t>Dep Rate:</t>
  </si>
  <si>
    <t>HI-LO%</t>
  </si>
  <si>
    <t>Operator</t>
  </si>
  <si>
    <t>4" SILICON</t>
  </si>
  <si>
    <t>A/min</t>
  </si>
  <si>
    <t>100mm</t>
  </si>
  <si>
    <t>min</t>
  </si>
  <si>
    <t>Gordon</t>
  </si>
  <si>
    <t>LSNIT</t>
  </si>
  <si>
    <t>Low Stress PECVD Silicon Nitride</t>
  </si>
  <si>
    <t>SiH4</t>
  </si>
  <si>
    <t>N2</t>
  </si>
  <si>
    <t>He</t>
  </si>
  <si>
    <t>PD01</t>
  </si>
  <si>
    <t>Tool ID:</t>
  </si>
  <si>
    <t>Ellip. T=141.38 nm n0 = 1.766 n1 = 89 n2 = 1</t>
  </si>
  <si>
    <t>center</t>
  </si>
  <si>
    <t>Ellip. T=118.6 nm n0 = 1.805 n1 = 120.4 n2 = 1.1</t>
  </si>
  <si>
    <t>Ellip. T=120.27 nm n0 = 1.796 n1 = 125.1 n2 = -11.7</t>
  </si>
  <si>
    <t>250 C</t>
  </si>
  <si>
    <t>Power</t>
  </si>
  <si>
    <t>100 W</t>
  </si>
  <si>
    <t>900 mTorr</t>
  </si>
  <si>
    <t>TEMP:</t>
  </si>
  <si>
    <t>Nanospec</t>
  </si>
  <si>
    <t>Ellip. T=108.2 nm n0 = 1.822 n1 = 117.6 n2 = 21.4</t>
  </si>
  <si>
    <t>Center</t>
  </si>
  <si>
    <t>Top</t>
  </si>
  <si>
    <t>Left</t>
  </si>
  <si>
    <t>Flat</t>
  </si>
  <si>
    <t>Right</t>
  </si>
  <si>
    <t>Ellip. T=111 nm n0 = 1.804 n1 = 101.9 n2 = 17.1</t>
  </si>
  <si>
    <t xml:space="preserve">Nanospec T=95.9 nm </t>
  </si>
  <si>
    <t>Ellipsomter</t>
  </si>
  <si>
    <t>&lt;100&gt;</t>
  </si>
  <si>
    <t>n0=1.807, n1=114.9, n2=10.3</t>
  </si>
  <si>
    <t>n0=1.81, n1=92.3, n2=38.6</t>
  </si>
  <si>
    <t>n0=1.81, n1=96.5, n2=39.4</t>
  </si>
  <si>
    <t>2% SiH4</t>
  </si>
  <si>
    <t>2% 200</t>
  </si>
  <si>
    <t>n0=1.798, n1=72.3, n2=66</t>
  </si>
  <si>
    <t xml:space="preserve"> 5/26/2011</t>
  </si>
  <si>
    <t xml:space="preserve"> 7/26/2011</t>
  </si>
  <si>
    <t>n0=1.918, n1=87.5, n2=48.8</t>
  </si>
  <si>
    <t>n0=1.821, n1=90.5, n2=48.6</t>
  </si>
  <si>
    <t>n0=1.829, n1=42.8, n2=104.9</t>
  </si>
  <si>
    <t>n0=1.822, n1=64.0, n2=89.8</t>
  </si>
  <si>
    <t>n0=1.802, n1=117.5, n2=7.3</t>
  </si>
  <si>
    <t>n0=1.821, n1=108.6, n2=26.8</t>
  </si>
  <si>
    <t>n0=1.809, n1=142.6, n2=16.0</t>
  </si>
  <si>
    <t>n0=1.814, n1=145.2, n2=-13.5</t>
  </si>
  <si>
    <t>n0=1.82, n1=110.3, n2=-32.5</t>
  </si>
  <si>
    <t>n0=1.794, n1=171.5, n2=-53.8</t>
  </si>
  <si>
    <t>n0=1.82, n1=109, n2=-30.9</t>
  </si>
  <si>
    <t>n0=1.82, n1=124, n2=-69</t>
  </si>
  <si>
    <t>n0=1.799, n1=123.4, n2=0.3</t>
  </si>
  <si>
    <t>Measured on Nanospec</t>
  </si>
  <si>
    <t>10/262020</t>
  </si>
  <si>
    <t>1/192021</t>
  </si>
  <si>
    <t>4/232021</t>
  </si>
  <si>
    <t>7/262021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</si>
</sst>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B5" sqref="B5"/>
    </sheetView>
  </sheetViews>
  <sheetFormatPr defaultRowHeight="12.75" x14ac:dyDescent="0.2"/>
  <sheetData>
    <row r="1" spans="1:10" x14ac:dyDescent="0.2">
      <c r="A1" s="1" t="s">
        <v>0</v>
      </c>
      <c r="B1" s="2">
        <v>39422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>
        <v>100</v>
      </c>
    </row>
    <row r="9" spans="1:10" x14ac:dyDescent="0.2">
      <c r="A9" s="1" t="s">
        <v>12</v>
      </c>
      <c r="B9" s="3">
        <v>1</v>
      </c>
      <c r="C9" s="1" t="s">
        <v>13</v>
      </c>
      <c r="E9" t="s">
        <v>35</v>
      </c>
    </row>
    <row r="10" spans="1:10" x14ac:dyDescent="0.2">
      <c r="A10" s="1" t="s">
        <v>44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1292</v>
      </c>
      <c r="C12" s="3">
        <v>1266</v>
      </c>
      <c r="D12" s="3">
        <v>1254</v>
      </c>
      <c r="E12" s="3">
        <v>1284</v>
      </c>
      <c r="F12" s="3">
        <v>1286</v>
      </c>
      <c r="G12" s="10">
        <f>AVERAGE(B12,C12,D12,E12,F12)</f>
        <v>1276.4000000000001</v>
      </c>
      <c r="H12" s="11">
        <f>STDEV(B12,C12,D12,E12,F12)</f>
        <v>15.836666315863324</v>
      </c>
      <c r="I12" s="12">
        <f>H12/G12*100</f>
        <v>1.240729106538963</v>
      </c>
      <c r="J12" s="12">
        <f>(MAX(B12:F12)-MIN(B12:F12))/(2*G12)*100</f>
        <v>1.4885615794421811</v>
      </c>
    </row>
    <row r="13" spans="1:10" x14ac:dyDescent="0.2">
      <c r="A13" s="7"/>
      <c r="B13" s="9"/>
      <c r="C13" s="9"/>
      <c r="D13" s="9"/>
      <c r="E13" s="7" t="s">
        <v>18</v>
      </c>
      <c r="F13" s="13" t="s">
        <v>19</v>
      </c>
      <c r="G13" s="10">
        <f>AVERAGE(B12:F12)</f>
        <v>1276.4000000000001</v>
      </c>
      <c r="H13" s="11">
        <f>STDEV(B12:F12)</f>
        <v>15.836666315863324</v>
      </c>
      <c r="I13" s="12">
        <f>H13/G13*100</f>
        <v>1.240729106538963</v>
      </c>
      <c r="J13" s="12">
        <f>(MAX(B12:F12)-MIN(B12:F12))/(2*G13)*100</f>
        <v>1.4885615794421811</v>
      </c>
    </row>
    <row r="14" spans="1:10" x14ac:dyDescent="0.2">
      <c r="A14" s="7"/>
      <c r="B14" s="9"/>
      <c r="C14" s="9"/>
      <c r="D14" s="9"/>
      <c r="E14" s="9"/>
      <c r="F14" s="9"/>
      <c r="I14" s="12"/>
    </row>
    <row r="15" spans="1:10" x14ac:dyDescent="0.2">
      <c r="A15" s="7"/>
      <c r="B15" s="9"/>
      <c r="C15" s="9"/>
      <c r="D15" s="9"/>
      <c r="E15" s="9"/>
      <c r="F15" s="9"/>
      <c r="G15" s="14" t="s">
        <v>20</v>
      </c>
      <c r="H15" s="11">
        <f>G13/D4</f>
        <v>127.64000000000001</v>
      </c>
      <c r="I15" s="3" t="s">
        <v>24</v>
      </c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1"/>
      <c r="B20" s="2"/>
      <c r="D20" s="1"/>
      <c r="G20" s="1"/>
    </row>
    <row r="21" spans="1:9" x14ac:dyDescent="0.2">
      <c r="A21" s="1"/>
      <c r="B21" s="3"/>
      <c r="D21" s="1"/>
      <c r="G21" s="1"/>
    </row>
    <row r="22" spans="1:9" x14ac:dyDescent="0.2">
      <c r="A22" s="1"/>
      <c r="B22" s="3"/>
    </row>
    <row r="23" spans="1:9" x14ac:dyDescent="0.2">
      <c r="A23" s="1"/>
      <c r="B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1"/>
      <c r="G26" s="6"/>
      <c r="H26" s="3"/>
    </row>
    <row r="27" spans="1:9" x14ac:dyDescent="0.2">
      <c r="A27" s="1"/>
      <c r="B27" s="3"/>
      <c r="C27" s="1"/>
    </row>
    <row r="28" spans="1:9" x14ac:dyDescent="0.2">
      <c r="A28" s="1"/>
      <c r="B28" s="3"/>
      <c r="C28" s="1"/>
    </row>
    <row r="29" spans="1:9" x14ac:dyDescent="0.2">
      <c r="A29" s="1"/>
    </row>
    <row r="30" spans="1:9" x14ac:dyDescent="0.2">
      <c r="A30" s="7"/>
      <c r="B30" s="7"/>
      <c r="C30" s="7"/>
      <c r="D30" s="7"/>
      <c r="E30" s="7"/>
      <c r="F30" s="7"/>
      <c r="G30" s="7"/>
      <c r="H30" s="7"/>
      <c r="I30" s="8"/>
    </row>
    <row r="31" spans="1:9" x14ac:dyDescent="0.2">
      <c r="A31" s="7"/>
      <c r="B31" s="9"/>
      <c r="C31" s="9"/>
      <c r="D31" s="9"/>
      <c r="E31" s="9"/>
      <c r="F31" s="9"/>
      <c r="G31" s="11"/>
      <c r="H31" s="11"/>
      <c r="I31" s="12"/>
    </row>
    <row r="32" spans="1:9" x14ac:dyDescent="0.2">
      <c r="A32" s="7"/>
      <c r="B32" s="3"/>
      <c r="C32" s="3"/>
      <c r="D32" s="3"/>
      <c r="E32" s="3"/>
      <c r="F32" s="3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7"/>
      <c r="F41" s="13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9"/>
      <c r="H43" s="9"/>
      <c r="I43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6" sqref="B6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40331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30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 t="s">
        <v>59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55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1067</v>
      </c>
      <c r="C12" s="3">
        <v>1062</v>
      </c>
      <c r="D12" s="3">
        <v>1065</v>
      </c>
      <c r="E12" s="3">
        <v>1068</v>
      </c>
      <c r="F12" s="3">
        <v>1067</v>
      </c>
      <c r="G12" s="10">
        <f>AVERAGE(B12,C12,D12,E12,F12)</f>
        <v>1065.8</v>
      </c>
      <c r="H12" s="11">
        <f>STDEV(B12,C12,D12,E12,F12)</f>
        <v>2.3874672772626644</v>
      </c>
      <c r="I12" s="12">
        <f>H12/G12*100</f>
        <v>0.22400706298204773</v>
      </c>
      <c r="J12" s="12">
        <f>(MAX(B12:F12)-MIN(B12:F12))/(2*G12)*100</f>
        <v>0.28147870144492398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106.58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5" sqref="B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40410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56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1087</v>
      </c>
      <c r="C12" s="3">
        <v>1090</v>
      </c>
      <c r="D12" s="3">
        <v>1079</v>
      </c>
      <c r="E12" s="3">
        <v>1083</v>
      </c>
      <c r="F12" s="3">
        <v>1092</v>
      </c>
      <c r="G12" s="10">
        <f>AVERAGE(B12,C12,D12,E12,F12)</f>
        <v>1086.2</v>
      </c>
      <c r="H12" s="11">
        <f>STDEV(B12,C12,D12,E12,F12)</f>
        <v>5.2630789467763073</v>
      </c>
      <c r="I12" s="12">
        <f>H12/G12*100</f>
        <v>0.48454050329371268</v>
      </c>
      <c r="J12" s="12">
        <f>(MAX(B12:F12)-MIN(B12:F12))/(2*G12)*100</f>
        <v>0.59841649788252627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108.62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N15" sqref="N1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40485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57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1053</v>
      </c>
      <c r="C12" s="3">
        <v>1047</v>
      </c>
      <c r="D12" s="3">
        <v>1050</v>
      </c>
      <c r="E12" s="3">
        <v>1048</v>
      </c>
      <c r="F12" s="3">
        <v>1051</v>
      </c>
      <c r="G12" s="10">
        <f>AVERAGE(B12,C12,D12,E12,F12)</f>
        <v>1049.8</v>
      </c>
      <c r="H12" s="11">
        <f>STDEV(B12,C12,D12,E12,F12)</f>
        <v>2.3874672772626644</v>
      </c>
      <c r="I12" s="12">
        <f>H12/G12*100</f>
        <v>0.22742115424487183</v>
      </c>
      <c r="J12" s="12">
        <f>(MAX(B12:F12)-MIN(B12:F12))/(2*G12)*100</f>
        <v>0.28576871785101926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104.97999999999999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" sqref="B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40553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60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1158</v>
      </c>
      <c r="C12" s="3">
        <v>1146</v>
      </c>
      <c r="D12" s="3">
        <v>1154</v>
      </c>
      <c r="E12" s="3">
        <v>1157</v>
      </c>
      <c r="F12" s="3">
        <v>1156</v>
      </c>
      <c r="G12" s="10">
        <f>AVERAGE(B12,C12,D12,E12,F12)</f>
        <v>1154.2</v>
      </c>
      <c r="H12" s="11">
        <f>STDEV(B12,C12,D12,E12,F12)</f>
        <v>4.8166378315169185</v>
      </c>
      <c r="I12" s="12">
        <f>H12/G12*100</f>
        <v>0.41731396911427121</v>
      </c>
      <c r="J12" s="12">
        <f>(MAX(B12:F12)-MIN(B12:F12))/(2*G12)*100</f>
        <v>0.51984058222145213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115.42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20" sqref="D20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 t="s">
        <v>61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60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1036.8</v>
      </c>
      <c r="C12" s="3">
        <v>1032.5999999999999</v>
      </c>
      <c r="D12" s="3">
        <v>1036</v>
      </c>
      <c r="E12" s="3">
        <v>1038</v>
      </c>
      <c r="F12" s="3">
        <v>1033.3</v>
      </c>
      <c r="G12" s="10">
        <f>AVERAGE(B12,C12,D12,E12,F12)</f>
        <v>1035.3399999999999</v>
      </c>
      <c r="H12" s="11">
        <f>STDEV(B12,C12,D12,E12,F12)</f>
        <v>2.3082460874005912</v>
      </c>
      <c r="I12" s="12">
        <f>H12/G12*100</f>
        <v>0.22294570743915926</v>
      </c>
      <c r="J12" s="12">
        <f>(MAX(B12:F12)-MIN(B12:F12))/(2*G12)*100</f>
        <v>0.26078389707729305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103.53399999999999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9" sqref="D9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 t="s">
        <v>62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63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1063</v>
      </c>
      <c r="C12" s="3">
        <v>1048</v>
      </c>
      <c r="D12" s="3">
        <v>1063</v>
      </c>
      <c r="E12" s="3">
        <v>1062</v>
      </c>
      <c r="F12" s="3">
        <v>1055</v>
      </c>
      <c r="G12" s="10">
        <f>AVERAGE(B12,C12,D12,E12,F12)</f>
        <v>1058.2</v>
      </c>
      <c r="H12" s="11">
        <f>STDEV(B12,C12,D12,E12,F12)</f>
        <v>6.6105975524153644</v>
      </c>
      <c r="I12" s="12">
        <f>H12/G12*100</f>
        <v>0.62470209340534533</v>
      </c>
      <c r="J12" s="12">
        <f>(MAX(B12:F12)-MIN(B12:F12))/(2*G12)*100</f>
        <v>0.70875070875070878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105.82000000000001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9" sqref="D9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40848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64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1043</v>
      </c>
      <c r="C12" s="3">
        <v>1038</v>
      </c>
      <c r="D12" s="3">
        <v>1049</v>
      </c>
      <c r="E12" s="3">
        <v>1048</v>
      </c>
      <c r="F12" s="3">
        <v>1035</v>
      </c>
      <c r="G12" s="10">
        <f>AVERAGE(B12,C12,D12,E12,F12)</f>
        <v>1042.5999999999999</v>
      </c>
      <c r="H12" s="11">
        <f>STDEV(B12,C12,D12,E12,F12)</f>
        <v>6.1073725938409877</v>
      </c>
      <c r="I12" s="12">
        <f>H12/G12*100</f>
        <v>0.58578290752359374</v>
      </c>
      <c r="J12" s="12">
        <f>(MAX(B12:F12)-MIN(B12:F12))/(2*G12)*100</f>
        <v>0.67139842700939967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104.25999999999999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I25" sqref="I2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40917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65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1029</v>
      </c>
      <c r="C12" s="3">
        <v>1025</v>
      </c>
      <c r="D12" s="3">
        <v>1015</v>
      </c>
      <c r="E12" s="3">
        <v>1026</v>
      </c>
      <c r="F12" s="3">
        <v>1037</v>
      </c>
      <c r="G12" s="10">
        <f>AVERAGE(B12,C12,D12,E12,F12)</f>
        <v>1026.4000000000001</v>
      </c>
      <c r="H12" s="11">
        <f>STDEV(B12,C12,D12,E12,F12)</f>
        <v>7.9246451024635798</v>
      </c>
      <c r="I12" s="12">
        <f>H12/G12*100</f>
        <v>0.77208155713791682</v>
      </c>
      <c r="J12" s="12">
        <f>(MAX(B12:F12)-MIN(B12:F12))/(2*G12)*100</f>
        <v>1.0717069368667185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102.64000000000001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M30" sqref="M30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41072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66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1064</v>
      </c>
      <c r="C12" s="3">
        <v>1053</v>
      </c>
      <c r="D12" s="3">
        <v>1066</v>
      </c>
      <c r="E12" s="3">
        <v>1070</v>
      </c>
      <c r="F12" s="3">
        <v>1059</v>
      </c>
      <c r="G12" s="10">
        <f>AVERAGE(B12,C12,D12,E12,F12)</f>
        <v>1062.4000000000001</v>
      </c>
      <c r="H12" s="11">
        <f>STDEV(B12,C12,D12,E12,F12)</f>
        <v>6.58027355054484</v>
      </c>
      <c r="I12" s="12">
        <f>H12/G12*100</f>
        <v>0.61937815799556095</v>
      </c>
      <c r="J12" s="12">
        <f>(MAX(B12:F12)-MIN(B12:F12))/(2*G12)*100</f>
        <v>0.80007530120481918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106.24000000000001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F12" sqref="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41163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66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1050</v>
      </c>
      <c r="C12" s="3">
        <v>1019</v>
      </c>
      <c r="D12" s="3">
        <v>1049</v>
      </c>
      <c r="E12" s="3">
        <v>1082</v>
      </c>
      <c r="F12" s="3">
        <v>1043</v>
      </c>
      <c r="G12" s="10">
        <f>AVERAGE(B12,C12,D12,E12,F12)</f>
        <v>1048.5999999999999</v>
      </c>
      <c r="H12" s="11">
        <f>STDEV(B12,C12,D12,E12,F12)</f>
        <v>22.501111083677625</v>
      </c>
      <c r="I12" s="12">
        <f>H12/G12*100</f>
        <v>2.1458240590957112</v>
      </c>
      <c r="J12" s="12">
        <f>(MAX(B12:F12)-MIN(B12:F12))/(2*G12)*100</f>
        <v>3.0040053404539391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104.85999999999999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5" sqref="B5"/>
    </sheetView>
  </sheetViews>
  <sheetFormatPr defaultRowHeight="12.75" x14ac:dyDescent="0.2"/>
  <sheetData>
    <row r="1" spans="1:10" x14ac:dyDescent="0.2">
      <c r="A1" s="1" t="s">
        <v>0</v>
      </c>
      <c r="B1" s="2">
        <v>39511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>
        <v>100</v>
      </c>
    </row>
    <row r="9" spans="1:10" x14ac:dyDescent="0.2">
      <c r="A9" s="1" t="s">
        <v>12</v>
      </c>
      <c r="B9" s="3">
        <v>1</v>
      </c>
      <c r="C9" s="1" t="s">
        <v>13</v>
      </c>
      <c r="E9" t="s">
        <v>37</v>
      </c>
    </row>
    <row r="10" spans="1:10" x14ac:dyDescent="0.2">
      <c r="A10" s="1" t="s">
        <v>44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1064</v>
      </c>
      <c r="C12" s="3">
        <v>1038</v>
      </c>
      <c r="D12" s="3">
        <v>1026</v>
      </c>
      <c r="E12" s="3">
        <v>1056</v>
      </c>
      <c r="F12" s="3">
        <v>1058</v>
      </c>
      <c r="G12" s="10">
        <f>AVERAGE(B12,C12,D12,E12,F12)</f>
        <v>1048.4000000000001</v>
      </c>
      <c r="H12" s="11">
        <f>STDEV(B12,C12,D12,E12,F12)</f>
        <v>15.836666315863324</v>
      </c>
      <c r="I12" s="12">
        <f>H12/G12*100</f>
        <v>1.5105557340579285</v>
      </c>
      <c r="J12" s="12">
        <f>(MAX(B12:F12)-MIN(B12:F12))/(2*G12)*100</f>
        <v>1.8122853872567721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104.84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F12" sqref="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41256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66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1022</v>
      </c>
      <c r="C12" s="3">
        <v>1021</v>
      </c>
      <c r="D12" s="3">
        <v>1016</v>
      </c>
      <c r="E12" s="3">
        <v>1016</v>
      </c>
      <c r="F12" s="3">
        <v>1021</v>
      </c>
      <c r="G12" s="10">
        <f>AVERAGE(B12,C12,D12,E12,F12)</f>
        <v>1019.2</v>
      </c>
      <c r="H12" s="11">
        <f>STDEV(B12,C12,D12,E12,F12)</f>
        <v>2.9495762407505253</v>
      </c>
      <c r="I12" s="12">
        <f>H12/G12*100</f>
        <v>0.28940112252261824</v>
      </c>
      <c r="J12" s="12">
        <f>(MAX(B12:F12)-MIN(B12:F12))/(2*G12)*100</f>
        <v>0.29434850863422291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101.92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E21" sqref="E2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41277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66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1032</v>
      </c>
      <c r="C12" s="3">
        <v>1022</v>
      </c>
      <c r="D12" s="3">
        <v>1031</v>
      </c>
      <c r="E12" s="3">
        <v>1031</v>
      </c>
      <c r="F12" s="3">
        <v>1029</v>
      </c>
      <c r="G12" s="10">
        <f>AVERAGE(B12,C12,D12,E12,F12)</f>
        <v>1029</v>
      </c>
      <c r="H12" s="11">
        <f>STDEV(B12,C12,D12,E12,F12)</f>
        <v>4.0620192023179804</v>
      </c>
      <c r="I12" s="12">
        <f>H12/G12*100</f>
        <v>0.39475405270339947</v>
      </c>
      <c r="J12" s="12">
        <f>(MAX(B12:F12)-MIN(B12:F12))/(2*G12)*100</f>
        <v>0.48590864917395532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102.9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23" sqref="D2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41372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67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1054</v>
      </c>
      <c r="C12" s="3">
        <v>1048</v>
      </c>
      <c r="D12" s="3">
        <v>1052</v>
      </c>
      <c r="E12" s="3">
        <v>1055</v>
      </c>
      <c r="F12" s="3">
        <v>1046</v>
      </c>
      <c r="G12" s="10">
        <f>AVERAGE(B12,C12,D12,E12,F12)</f>
        <v>1051</v>
      </c>
      <c r="H12" s="11">
        <f>STDEV(B12,C12,D12,E12,F12)</f>
        <v>3.872983346207417</v>
      </c>
      <c r="I12" s="12">
        <f>H12/G12*100</f>
        <v>0.36850460001973523</v>
      </c>
      <c r="J12" s="12">
        <f>(MAX(B12:F12)-MIN(B12:F12))/(2*G12)*100</f>
        <v>0.42816365366317788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105.1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O18" sqref="O16:O18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41480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67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1037</v>
      </c>
      <c r="C12" s="3">
        <v>1029</v>
      </c>
      <c r="D12" s="3">
        <v>1044</v>
      </c>
      <c r="E12" s="3">
        <v>1040</v>
      </c>
      <c r="F12" s="3">
        <v>1034</v>
      </c>
      <c r="G12" s="10">
        <f>AVERAGE(B12,C12,D12,E12,F12)</f>
        <v>1036.8</v>
      </c>
      <c r="H12" s="11">
        <f>STDEV(B12,C12,D12,E12,F12)</f>
        <v>5.7183913821983188</v>
      </c>
      <c r="I12" s="12">
        <f>H12/G12*100</f>
        <v>0.55154237868425138</v>
      </c>
      <c r="J12" s="12">
        <f>(MAX(B12:F12)-MIN(B12:F12))/(2*G12)*100</f>
        <v>0.72337962962962965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103.67999999999999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J21" sqref="J2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41576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68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1031</v>
      </c>
      <c r="C12" s="3">
        <v>1036</v>
      </c>
      <c r="D12" s="3">
        <v>1031</v>
      </c>
      <c r="E12" s="3">
        <v>1025</v>
      </c>
      <c r="F12" s="3">
        <v>1038</v>
      </c>
      <c r="G12" s="10">
        <f>AVERAGE(B12,C12,D12,E12,F12)</f>
        <v>1032.2</v>
      </c>
      <c r="H12" s="11">
        <f>STDEV(B12,C12,D12,E12,F12)</f>
        <v>5.0695167422546303</v>
      </c>
      <c r="I12" s="12">
        <f>H12/G12*100</f>
        <v>0.49113706086559095</v>
      </c>
      <c r="J12" s="12">
        <f>(MAX(B12:F12)-MIN(B12:F12))/(2*G12)*100</f>
        <v>0.62972292191435764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103.22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O16" sqref="O16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41649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69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1047</v>
      </c>
      <c r="C12" s="3">
        <v>1034</v>
      </c>
      <c r="D12" s="3">
        <v>1044</v>
      </c>
      <c r="E12" s="3">
        <v>1045</v>
      </c>
      <c r="F12" s="3">
        <v>1041</v>
      </c>
      <c r="G12" s="10">
        <f>AVERAGE(B12,C12,D12,E12,F12)</f>
        <v>1042.2</v>
      </c>
      <c r="H12" s="11">
        <f>STDEV(B12,C12,D12,E12,F12)</f>
        <v>5.0695167422546303</v>
      </c>
      <c r="I12" s="12">
        <f>H12/G12*100</f>
        <v>0.48642455788280847</v>
      </c>
      <c r="J12" s="12">
        <f>(MAX(B12:F12)-MIN(B12:F12))/(2*G12)*100</f>
        <v>0.62368067549414696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104.22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F13" sqref="F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41788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70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1065</v>
      </c>
      <c r="C12" s="3">
        <v>1054</v>
      </c>
      <c r="D12" s="3">
        <v>1054</v>
      </c>
      <c r="E12" s="3">
        <v>1069</v>
      </c>
      <c r="F12" s="3">
        <v>1063</v>
      </c>
      <c r="G12" s="10">
        <f>AVERAGE(B12,C12,D12,E12,F12)</f>
        <v>1061</v>
      </c>
      <c r="H12" s="11">
        <f>STDEV(B12,C12,D12,E12,F12)</f>
        <v>6.7453687816160208</v>
      </c>
      <c r="I12" s="12">
        <f>H12/G12*100</f>
        <v>0.6357557758356287</v>
      </c>
      <c r="J12" s="12">
        <f>(MAX(B12:F12)-MIN(B12:F12))/(2*G12)*100</f>
        <v>0.70688030160226201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106.1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9" sqref="D9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41856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71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1015</v>
      </c>
      <c r="C12" s="3">
        <v>1003</v>
      </c>
      <c r="D12" s="3">
        <v>1018</v>
      </c>
      <c r="E12" s="3">
        <v>1021</v>
      </c>
      <c r="F12" s="3">
        <v>993</v>
      </c>
      <c r="G12" s="10">
        <f>AVERAGE(B12,C12,D12,E12,F12)</f>
        <v>1010</v>
      </c>
      <c r="H12" s="11">
        <f>STDEV(B12,C12,D12,E12,F12)</f>
        <v>11.704699910719626</v>
      </c>
      <c r="I12" s="12">
        <f>H12/G12*100</f>
        <v>1.1588811792791709</v>
      </c>
      <c r="J12" s="12">
        <f>(MAX(B12:F12)-MIN(B12:F12))/(2*G12)*100</f>
        <v>1.3861386138613863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101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E29" sqref="E29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41949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72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1118</v>
      </c>
      <c r="C12" s="3">
        <v>1108</v>
      </c>
      <c r="D12" s="3">
        <v>1115</v>
      </c>
      <c r="E12" s="3">
        <v>1105</v>
      </c>
      <c r="F12" s="3">
        <v>1103</v>
      </c>
      <c r="G12" s="10">
        <f>AVERAGE(B12,C12,D12,E12,F12)</f>
        <v>1109.8</v>
      </c>
      <c r="H12" s="11">
        <f>STDEV(B12,C12,D12,E12,F12)</f>
        <v>6.4575537163851759</v>
      </c>
      <c r="I12" s="12">
        <f>H12/G12*100</f>
        <v>0.5818664368701727</v>
      </c>
      <c r="J12" s="12">
        <f>(MAX(B12:F12)-MIN(B12:F12))/(2*G12)*100</f>
        <v>0.67579744098035688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110.97999999999999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21" sqref="H21:H2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42027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73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994</v>
      </c>
      <c r="C12" s="3">
        <v>972</v>
      </c>
      <c r="D12" s="3">
        <v>984</v>
      </c>
      <c r="E12" s="3">
        <v>1005</v>
      </c>
      <c r="F12" s="3">
        <v>992</v>
      </c>
      <c r="G12" s="10">
        <f>AVERAGE(B12,C12,D12,E12,F12)</f>
        <v>989.4</v>
      </c>
      <c r="H12" s="11">
        <f>STDEV(B12,C12,D12,E12,F12)</f>
        <v>12.280065146407001</v>
      </c>
      <c r="I12" s="12">
        <f>H12/G12*100</f>
        <v>1.2411628407526785</v>
      </c>
      <c r="J12" s="12">
        <f>(MAX(B12:F12)-MIN(B12:F12))/(2*G12)*100</f>
        <v>1.6676773802304428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98.94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5" sqref="B5"/>
    </sheetView>
  </sheetViews>
  <sheetFormatPr defaultRowHeight="12.75" x14ac:dyDescent="0.2"/>
  <sheetData>
    <row r="1" spans="1:10" x14ac:dyDescent="0.2">
      <c r="A1" s="1" t="s">
        <v>0</v>
      </c>
      <c r="B1" s="2">
        <v>39616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>
        <v>100</v>
      </c>
    </row>
    <row r="9" spans="1:10" x14ac:dyDescent="0.2">
      <c r="A9" s="1" t="s">
        <v>12</v>
      </c>
      <c r="B9" s="3">
        <v>1</v>
      </c>
      <c r="C9" s="1" t="s">
        <v>13</v>
      </c>
      <c r="E9" t="s">
        <v>38</v>
      </c>
    </row>
    <row r="10" spans="1:10" x14ac:dyDescent="0.2">
      <c r="A10" s="1" t="s">
        <v>44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1123</v>
      </c>
      <c r="C12" s="3">
        <v>1110</v>
      </c>
      <c r="D12" s="3">
        <v>1118</v>
      </c>
      <c r="E12" s="3">
        <v>1131</v>
      </c>
      <c r="F12" s="3">
        <v>1125</v>
      </c>
      <c r="G12" s="10">
        <f>AVERAGE(B12,C12,D12,E12,F12)</f>
        <v>1121.4000000000001</v>
      </c>
      <c r="H12" s="11">
        <f>STDEV(B12,C12,D12,E12,F12)</f>
        <v>7.8930349042684469</v>
      </c>
      <c r="I12" s="12">
        <f>H12/G12*100</f>
        <v>0.7038554400096706</v>
      </c>
      <c r="J12" s="12">
        <f>(MAX(B12:F12)-MIN(B12:F12))/(2*G12)*100</f>
        <v>0.93632958801498112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112.14000000000001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I21" sqref="I20:I2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42101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73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1009</v>
      </c>
      <c r="C12" s="3">
        <v>984.5</v>
      </c>
      <c r="D12" s="3">
        <v>995.2</v>
      </c>
      <c r="E12" s="3">
        <v>1010</v>
      </c>
      <c r="F12" s="3">
        <v>1008</v>
      </c>
      <c r="G12" s="10">
        <f>AVERAGE(B12,C12,D12,E12,F12)</f>
        <v>1001.3399999999999</v>
      </c>
      <c r="H12" s="11">
        <f>STDEV(B12,C12,D12,E12,F12)</f>
        <v>11.172645165760876</v>
      </c>
      <c r="I12" s="12">
        <f>H12/G12*100</f>
        <v>1.1157693855993844</v>
      </c>
      <c r="J12" s="12">
        <f>(MAX(B12:F12)-MIN(B12:F12))/(2*G12)*100</f>
        <v>1.2732937863263227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100.13399999999999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9" sqref="D9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42215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74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1301</v>
      </c>
      <c r="C12" s="3">
        <v>1276</v>
      </c>
      <c r="D12" s="3">
        <v>1291</v>
      </c>
      <c r="E12" s="3">
        <v>1301</v>
      </c>
      <c r="F12" s="3">
        <v>1280</v>
      </c>
      <c r="G12" s="10">
        <f>AVERAGE(B12,C12,D12,E12,F12)</f>
        <v>1289.8</v>
      </c>
      <c r="H12" s="11">
        <f>STDEV(B12,C12,D12,E12,F12)</f>
        <v>11.606032913963324</v>
      </c>
      <c r="I12" s="12">
        <f>H12/G12*100</f>
        <v>0.89983198278518561</v>
      </c>
      <c r="J12" s="12">
        <f>(MAX(B12:F12)-MIN(B12:F12))/(2*G12)*100</f>
        <v>0.96914250271359892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128.97999999999999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9" sqref="D9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42300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75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1081</v>
      </c>
      <c r="C12" s="3">
        <v>1084</v>
      </c>
      <c r="D12" s="3">
        <v>1086</v>
      </c>
      <c r="E12" s="3">
        <v>1058</v>
      </c>
      <c r="F12" s="3">
        <v>1057</v>
      </c>
      <c r="G12" s="10">
        <f>AVERAGE(B12,C12,D12,E12,F12)</f>
        <v>1073.2</v>
      </c>
      <c r="H12" s="11">
        <f>STDEV(B12,C12,D12,E12,F12)</f>
        <v>14.446452851824906</v>
      </c>
      <c r="I12" s="12">
        <f>H12/G12*100</f>
        <v>1.3461100309192047</v>
      </c>
      <c r="J12" s="12">
        <f>(MAX(B12:F12)-MIN(B12:F12))/(2*G12)*100</f>
        <v>1.3510995154677599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107.32000000000001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16" sqref="D16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42375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76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1012</v>
      </c>
      <c r="C12" s="3">
        <v>988</v>
      </c>
      <c r="D12" s="3">
        <v>988</v>
      </c>
      <c r="E12" s="3">
        <v>992</v>
      </c>
      <c r="F12" s="3">
        <v>993</v>
      </c>
      <c r="G12" s="10">
        <f>AVERAGE(B12,C12,D12,E12,F12)</f>
        <v>994.6</v>
      </c>
      <c r="H12" s="11">
        <f>STDEV(B12,C12,D12,E12,F12)</f>
        <v>9.9899949949937401</v>
      </c>
      <c r="I12" s="12">
        <f>H12/G12*100</f>
        <v>1.0044233857826002</v>
      </c>
      <c r="J12" s="12">
        <f>(MAX(B12:F12)-MIN(B12:F12))/(2*G12)*100</f>
        <v>1.2065151819827065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99.460000000000008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E26" sqref="E26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42472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76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939</v>
      </c>
      <c r="C12" s="3">
        <v>932</v>
      </c>
      <c r="D12" s="3">
        <v>923</v>
      </c>
      <c r="E12" s="3">
        <v>918</v>
      </c>
      <c r="F12" s="3">
        <v>932</v>
      </c>
      <c r="G12" s="10">
        <f>AVERAGE(B12,C12,D12,E12,F12)</f>
        <v>928.8</v>
      </c>
      <c r="H12" s="11">
        <f>STDEV(B12,C12,D12,E12,F12)</f>
        <v>8.2885463140408397</v>
      </c>
      <c r="I12" s="12">
        <f>H12/G12*100</f>
        <v>0.89239301400095183</v>
      </c>
      <c r="J12" s="12">
        <f>(MAX(B12:F12)-MIN(B12:F12))/(2*G12)*100</f>
        <v>1.1304909560723515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92.88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28" sqref="G28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42593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76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962</v>
      </c>
      <c r="C12" s="3">
        <v>953</v>
      </c>
      <c r="D12" s="3">
        <v>943</v>
      </c>
      <c r="E12" s="3">
        <v>939</v>
      </c>
      <c r="F12" s="3">
        <v>947</v>
      </c>
      <c r="G12" s="10">
        <f>AVERAGE(B12,C12,D12,E12,F12)</f>
        <v>948.8</v>
      </c>
      <c r="H12" s="11">
        <f>STDEV(B12,C12,D12,E12,F12)</f>
        <v>9.0111042608550473</v>
      </c>
      <c r="I12" s="12">
        <f>H12/G12*100</f>
        <v>0.94973695835318794</v>
      </c>
      <c r="J12" s="12">
        <f>(MAX(B12:F12)-MIN(B12:F12))/(2*G12)*100</f>
        <v>1.2120573355817876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94.88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3" sqref="B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42664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76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941</v>
      </c>
      <c r="C12" s="3">
        <v>921</v>
      </c>
      <c r="D12" s="3">
        <v>940</v>
      </c>
      <c r="E12" s="3">
        <v>939</v>
      </c>
      <c r="F12" s="3">
        <v>920</v>
      </c>
      <c r="G12" s="10">
        <f>AVERAGE(B12,C12,D12,E12,F12)</f>
        <v>932.2</v>
      </c>
      <c r="H12" s="11">
        <f>STDEV(B12,C12,D12,E12,F12)</f>
        <v>10.709808588392232</v>
      </c>
      <c r="I12" s="12">
        <f>H12/G12*100</f>
        <v>1.1488745535713614</v>
      </c>
      <c r="J12" s="12">
        <f>(MAX(B12:F12)-MIN(B12:F12))/(2*G12)*100</f>
        <v>1.126367732246299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93.22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22" sqref="H2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42738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76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910</v>
      </c>
      <c r="C12" s="3">
        <v>906</v>
      </c>
      <c r="D12" s="3">
        <v>914</v>
      </c>
      <c r="E12" s="3">
        <v>892</v>
      </c>
      <c r="F12" s="3">
        <v>887</v>
      </c>
      <c r="G12" s="10">
        <f>AVERAGE(B12,C12,D12,E12,F12)</f>
        <v>901.8</v>
      </c>
      <c r="H12" s="11">
        <f>STDEV(B12,C12,D12,E12,F12)</f>
        <v>11.713240371477058</v>
      </c>
      <c r="I12" s="12">
        <f>H12/G12*100</f>
        <v>1.2988734055751894</v>
      </c>
      <c r="J12" s="12">
        <f>(MAX(B12:F12)-MIN(B12:F12))/(2*G12)*100</f>
        <v>1.4970059880239521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90.179999999999993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20" sqref="B20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42845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76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1143</v>
      </c>
      <c r="C12" s="3">
        <v>1125</v>
      </c>
      <c r="D12" s="3">
        <v>1135</v>
      </c>
      <c r="E12" s="3">
        <v>1132</v>
      </c>
      <c r="F12" s="3">
        <v>1125</v>
      </c>
      <c r="G12" s="10">
        <f>AVERAGE(B12,C12,D12,E12,F12)</f>
        <v>1132</v>
      </c>
      <c r="H12" s="11">
        <f>STDEV(B12,C12,D12,E12,F12)</f>
        <v>7.5498344352707498</v>
      </c>
      <c r="I12" s="12">
        <f>H12/G12*100</f>
        <v>0.66694650488257512</v>
      </c>
      <c r="J12" s="12">
        <f>(MAX(B12:F12)-MIN(B12:F12))/(2*G12)*100</f>
        <v>0.79505300353356878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113.2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3" sqref="B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42934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76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1074</v>
      </c>
      <c r="C12" s="3">
        <v>1042</v>
      </c>
      <c r="D12" s="3">
        <v>1071</v>
      </c>
      <c r="E12" s="3">
        <v>1068</v>
      </c>
      <c r="F12" s="3">
        <v>1052</v>
      </c>
      <c r="G12" s="10">
        <f>AVERAGE(B12,C12,D12,E12,F12)</f>
        <v>1061.4000000000001</v>
      </c>
      <c r="H12" s="11">
        <f>STDEV(B12,C12,D12,E12,F12)</f>
        <v>13.776792079435619</v>
      </c>
      <c r="I12" s="12">
        <f>H12/G12*100</f>
        <v>1.2979830487502939</v>
      </c>
      <c r="J12" s="12">
        <f>(MAX(B12:F12)-MIN(B12:F12))/(2*G12)*100</f>
        <v>1.5074429998115695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106.14000000000001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5" sqref="B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39742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>
        <v>100</v>
      </c>
    </row>
    <row r="9" spans="1:10" x14ac:dyDescent="0.2">
      <c r="A9" s="1" t="s">
        <v>12</v>
      </c>
      <c r="B9" s="3">
        <v>1</v>
      </c>
      <c r="C9" s="1" t="s">
        <v>13</v>
      </c>
      <c r="E9" t="s">
        <v>45</v>
      </c>
    </row>
    <row r="10" spans="1:10" x14ac:dyDescent="0.2">
      <c r="A10" s="1" t="s">
        <v>44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1046</v>
      </c>
      <c r="C12" s="3">
        <v>1043</v>
      </c>
      <c r="D12" s="3">
        <v>1047</v>
      </c>
      <c r="E12" s="3">
        <v>1036</v>
      </c>
      <c r="F12" s="3">
        <v>1043</v>
      </c>
      <c r="G12" s="10">
        <f>AVERAGE(B12,C12,D12,E12,F12)</f>
        <v>1043</v>
      </c>
      <c r="H12" s="11">
        <f>STDEV(B12,C12,D12,E12,F12)</f>
        <v>4.3011626335213133</v>
      </c>
      <c r="I12" s="12">
        <f>H12/G12*100</f>
        <v>0.41238376160319401</v>
      </c>
      <c r="J12" s="12">
        <f>(MAX(B12:F12)-MIN(B12:F12))/(2*G12)*100</f>
        <v>0.52732502396931924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104.3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" sqref="B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43013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76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1155</v>
      </c>
      <c r="C12" s="3">
        <v>1129</v>
      </c>
      <c r="D12" s="3">
        <v>1148</v>
      </c>
      <c r="E12" s="3">
        <v>1152</v>
      </c>
      <c r="F12" s="3">
        <v>1139</v>
      </c>
      <c r="G12" s="10">
        <f>AVERAGE(B12,C12,D12,E12,F12)</f>
        <v>1144.5999999999999</v>
      </c>
      <c r="H12" s="11">
        <f>STDEV(B12,C12,D12,E12,F12)</f>
        <v>10.597169433391164</v>
      </c>
      <c r="I12" s="12">
        <f>H12/G12*100</f>
        <v>0.92584041878308265</v>
      </c>
      <c r="J12" s="12">
        <f>(MAX(B12:F12)-MIN(B12:F12))/(2*G12)*100</f>
        <v>1.1357679538703478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114.46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21" sqref="D2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43104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76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1075</v>
      </c>
      <c r="C12" s="3">
        <v>1057</v>
      </c>
      <c r="D12" s="3">
        <v>1068</v>
      </c>
      <c r="E12" s="3">
        <v>1073</v>
      </c>
      <c r="F12" s="3">
        <v>1065</v>
      </c>
      <c r="G12" s="10">
        <f>AVERAGE(B12,C12,D12,E12,F12)</f>
        <v>1067.5999999999999</v>
      </c>
      <c r="H12" s="11">
        <f>STDEV(B12,C12,D12,E12,F12)</f>
        <v>7.1274118724821847</v>
      </c>
      <c r="I12" s="12">
        <f>H12/G12*100</f>
        <v>0.66761070367948538</v>
      </c>
      <c r="J12" s="12">
        <f>(MAX(B12:F12)-MIN(B12:F12))/(2*G12)*100</f>
        <v>0.8430123641813414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106.75999999999999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C21" sqref="C2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43216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76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1060</v>
      </c>
      <c r="C12" s="3">
        <v>1041</v>
      </c>
      <c r="D12" s="3">
        <v>1052</v>
      </c>
      <c r="E12" s="3">
        <v>1050</v>
      </c>
      <c r="F12" s="3">
        <v>1043</v>
      </c>
      <c r="G12" s="10">
        <f>AVERAGE(B12,C12,D12,E12,F12)</f>
        <v>1049.2</v>
      </c>
      <c r="H12" s="11">
        <f>STDEV(B12,C12,D12,E12,F12)</f>
        <v>7.5960516059331775</v>
      </c>
      <c r="I12" s="12">
        <f>H12/G12*100</f>
        <v>0.723985093969994</v>
      </c>
      <c r="J12" s="12">
        <f>(MAX(B12:F12)-MIN(B12:F12))/(2*G12)*100</f>
        <v>0.90545177277926037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104.92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25" sqref="H2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43299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76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1031</v>
      </c>
      <c r="C12" s="3">
        <v>1011</v>
      </c>
      <c r="D12" s="3">
        <v>1022</v>
      </c>
      <c r="E12" s="3">
        <v>1030</v>
      </c>
      <c r="F12" s="3">
        <v>1018</v>
      </c>
      <c r="G12" s="10">
        <f>AVERAGE(B12,C12,D12,E12,F12)</f>
        <v>1022.4</v>
      </c>
      <c r="H12" s="11">
        <f>STDEV(B12,C12,D12,E12,F12)</f>
        <v>8.3845095265018319</v>
      </c>
      <c r="I12" s="12">
        <f>H12/G12*100</f>
        <v>0.82008113522122772</v>
      </c>
      <c r="J12" s="12">
        <f>(MAX(B12:F12)-MIN(B12:F12))/(2*G12)*100</f>
        <v>0.97809076682316121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102.24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16" sqref="D16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43416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76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1096</v>
      </c>
      <c r="C12" s="3">
        <v>1081</v>
      </c>
      <c r="D12" s="3">
        <v>1095</v>
      </c>
      <c r="E12" s="3">
        <v>1090</v>
      </c>
      <c r="F12" s="3">
        <v>1081</v>
      </c>
      <c r="G12" s="10">
        <f>AVERAGE(B12,C12,D12,E12,F12)</f>
        <v>1088.5999999999999</v>
      </c>
      <c r="H12" s="11">
        <f>STDEV(B12,C12,D12,E12,F12)</f>
        <v>7.3006848993775924</v>
      </c>
      <c r="I12" s="12">
        <f>H12/G12*100</f>
        <v>0.67064898947065898</v>
      </c>
      <c r="J12" s="12">
        <f>(MAX(B12:F12)-MIN(B12:F12))/(2*G12)*100</f>
        <v>0.68895829505787265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108.85999999999999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3" sqref="B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43529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76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1025</v>
      </c>
      <c r="C12" s="3">
        <v>1005</v>
      </c>
      <c r="D12" s="3">
        <v>1016</v>
      </c>
      <c r="E12" s="3">
        <v>1023</v>
      </c>
      <c r="F12" s="3">
        <v>1015</v>
      </c>
      <c r="G12" s="10">
        <f>AVERAGE(B12,C12,D12,E12,F12)</f>
        <v>1016.8</v>
      </c>
      <c r="H12" s="11">
        <f>STDEV(B12,C12,D12,E12,F12)</f>
        <v>7.8866976612521418</v>
      </c>
      <c r="I12" s="12">
        <f>H12/G12*100</f>
        <v>0.77563903041425475</v>
      </c>
      <c r="J12" s="12">
        <f>(MAX(B12:F12)-MIN(B12:F12))/(2*G12)*100</f>
        <v>0.98347757671125113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101.67999999999999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K9" sqref="K9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43669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76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1031</v>
      </c>
      <c r="C12" s="3">
        <v>1018</v>
      </c>
      <c r="D12" s="3">
        <v>1022</v>
      </c>
      <c r="E12" s="3">
        <v>1030</v>
      </c>
      <c r="F12" s="3">
        <v>1024</v>
      </c>
      <c r="G12" s="10">
        <f>AVERAGE(B12,C12,D12,E12,F12)</f>
        <v>1025</v>
      </c>
      <c r="H12" s="11">
        <f>STDEV(B12,C12,D12,E12,F12)</f>
        <v>5.4772255750516612</v>
      </c>
      <c r="I12" s="12">
        <f>H12/G12*100</f>
        <v>0.53436347073674739</v>
      </c>
      <c r="J12" s="12">
        <f>(MAX(B12:F12)-MIN(B12:F12))/(2*G12)*100</f>
        <v>0.63414634146341464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102.5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2" sqref="B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43802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76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1086</v>
      </c>
      <c r="C12" s="3">
        <v>1054</v>
      </c>
      <c r="D12" s="3">
        <v>1065</v>
      </c>
      <c r="E12" s="3">
        <v>1081</v>
      </c>
      <c r="F12" s="3">
        <v>1069</v>
      </c>
      <c r="G12" s="10">
        <f>AVERAGE(B12,C12,D12,E12,F12)</f>
        <v>1071</v>
      </c>
      <c r="H12" s="11">
        <f>STDEV(B12,C12,D12,E12,F12)</f>
        <v>12.786711852544421</v>
      </c>
      <c r="I12" s="12">
        <f>H12/G12*100</f>
        <v>1.1939040011712811</v>
      </c>
      <c r="J12" s="12">
        <f>(MAX(B12:F12)-MIN(B12:F12))/(2*G12)*100</f>
        <v>1.4939309056956116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107.1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14" sqref="H14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43861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76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1091</v>
      </c>
      <c r="C12" s="3">
        <v>1076</v>
      </c>
      <c r="D12" s="3">
        <v>1087</v>
      </c>
      <c r="E12" s="3">
        <v>1088</v>
      </c>
      <c r="F12" s="3">
        <v>1080</v>
      </c>
      <c r="G12" s="10">
        <f>AVERAGE(B12,C12,D12,E12,F12)</f>
        <v>1084.4000000000001</v>
      </c>
      <c r="H12" s="11">
        <f>STDEV(B12,C12,D12,E12,F12)</f>
        <v>6.1886993787063203</v>
      </c>
      <c r="I12" s="12">
        <f>H12/G12*100</f>
        <v>0.57070263543953526</v>
      </c>
      <c r="J12" s="12">
        <f>(MAX(B12:F12)-MIN(B12:F12))/(2*G12)*100</f>
        <v>0.69162670601254139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108.44000000000001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3" sqref="B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43987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76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1044</v>
      </c>
      <c r="C12" s="3">
        <v>1030</v>
      </c>
      <c r="D12" s="3">
        <v>1033</v>
      </c>
      <c r="E12" s="3">
        <v>1044</v>
      </c>
      <c r="F12" s="3">
        <v>1040</v>
      </c>
      <c r="G12" s="10">
        <f>AVERAGE(B12,C12,D12,E12,F12)</f>
        <v>1038.2</v>
      </c>
      <c r="H12" s="11">
        <f>STDEV(B12,C12,D12,E12,F12)</f>
        <v>6.4187226143524851</v>
      </c>
      <c r="I12" s="12">
        <f>H12/G12*100</f>
        <v>0.61825492336278987</v>
      </c>
      <c r="J12" s="12">
        <f>(MAX(B12:F12)-MIN(B12:F12))/(2*G12)*100</f>
        <v>0.67424388364476973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103.82000000000001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5" sqref="B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39834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>
        <v>100</v>
      </c>
    </row>
    <row r="9" spans="1:10" x14ac:dyDescent="0.2">
      <c r="A9" s="1" t="s">
        <v>12</v>
      </c>
      <c r="B9" s="3">
        <v>1</v>
      </c>
      <c r="C9" s="1" t="s">
        <v>13</v>
      </c>
      <c r="E9" t="s">
        <v>51</v>
      </c>
    </row>
    <row r="10" spans="1:10" x14ac:dyDescent="0.2">
      <c r="A10" s="1" t="s">
        <v>44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1040</v>
      </c>
      <c r="C12" s="3">
        <v>1052</v>
      </c>
      <c r="D12" s="3">
        <v>1022</v>
      </c>
      <c r="E12" s="3">
        <v>1036</v>
      </c>
      <c r="F12" s="3">
        <v>1044</v>
      </c>
      <c r="G12" s="10">
        <f>AVERAGE(B12,C12,D12,E12,F12)</f>
        <v>1038.8</v>
      </c>
      <c r="H12" s="11">
        <f>STDEV(B12,C12,D12,E12,F12)</f>
        <v>11.099549540409287</v>
      </c>
      <c r="I12" s="12">
        <f>H12/G12*100</f>
        <v>1.0684972603397465</v>
      </c>
      <c r="J12" s="12">
        <f>(MAX(B12:F12)-MIN(B12:F12))/(2*G12)*100</f>
        <v>1.443973815941471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103.88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P29" sqref="P29:P30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 t="s">
        <v>77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76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1005</v>
      </c>
      <c r="C12" s="3">
        <v>999.8</v>
      </c>
      <c r="D12" s="3">
        <v>1001</v>
      </c>
      <c r="E12" s="3">
        <v>1005</v>
      </c>
      <c r="F12" s="3">
        <v>1000</v>
      </c>
      <c r="G12" s="10">
        <f>AVERAGE(B12,C12,D12,E12,F12)</f>
        <v>1002.1600000000001</v>
      </c>
      <c r="H12" s="11">
        <f>STDEV(B12,C12,D12,E12,F12)</f>
        <v>2.6321094202179465</v>
      </c>
      <c r="I12" s="12">
        <f>H12/G12*100</f>
        <v>0.26264363177715599</v>
      </c>
      <c r="J12" s="12">
        <f>(MAX(B12:F12)-MIN(B12:F12))/(2*G12)*100</f>
        <v>0.2594396104414487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100.21600000000001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E27" sqref="E27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 t="s">
        <v>78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76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1238</v>
      </c>
      <c r="C12" s="3">
        <v>1224</v>
      </c>
      <c r="D12" s="3">
        <v>1225</v>
      </c>
      <c r="E12" s="3">
        <v>1246</v>
      </c>
      <c r="F12" s="3">
        <v>1237</v>
      </c>
      <c r="G12" s="10">
        <f>AVERAGE(B12,C12,D12,E12,F12)</f>
        <v>1234</v>
      </c>
      <c r="H12" s="11">
        <f>STDEV(B12,C12,D12,E12,F12)</f>
        <v>9.354143466934854</v>
      </c>
      <c r="I12" s="12">
        <f>H12/G12*100</f>
        <v>0.75803431660736265</v>
      </c>
      <c r="J12" s="12">
        <f>(MAX(B12:F12)-MIN(B12:F12))/(2*G12)*100</f>
        <v>0.89141004862236628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123.4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C23" sqref="C2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 t="s">
        <v>79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76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1016</v>
      </c>
      <c r="C12" s="3">
        <v>1015</v>
      </c>
      <c r="D12" s="3">
        <v>1018</v>
      </c>
      <c r="E12" s="3">
        <v>1020</v>
      </c>
      <c r="F12" s="3">
        <v>1019</v>
      </c>
      <c r="G12" s="10">
        <f>AVERAGE(B12,C12,D12,E12,F12)</f>
        <v>1017.6</v>
      </c>
      <c r="H12" s="11">
        <f>STDEV(B12,C12,D12,E12,F12)</f>
        <v>2.0736441353327719</v>
      </c>
      <c r="I12" s="12">
        <f>H12/G12*100</f>
        <v>0.20377792210424253</v>
      </c>
      <c r="J12" s="12">
        <f>(MAX(B12:F12)-MIN(B12:F12))/(2*G12)*100</f>
        <v>0.2456761006289308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101.76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J26" sqref="J26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 t="s">
        <v>80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  <c r="D9" t="s">
        <v>76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1016</v>
      </c>
      <c r="C12" s="3">
        <v>1026</v>
      </c>
      <c r="D12" s="3">
        <v>1032</v>
      </c>
      <c r="E12" s="3">
        <v>1030</v>
      </c>
      <c r="F12" s="3">
        <v>1027</v>
      </c>
      <c r="G12" s="10">
        <f>AVERAGE(B12,C12,D12,E12,F12)</f>
        <v>1026.2</v>
      </c>
      <c r="H12" s="11">
        <f>STDEV(B12,C12,D12,E12,F12)</f>
        <v>6.1806148561449774</v>
      </c>
      <c r="I12" s="12">
        <f>H12/G12*100</f>
        <v>0.60228170494494027</v>
      </c>
      <c r="J12" s="12">
        <f>(MAX(B12:F12)-MIN(B12:F12))/(2*G12)*100</f>
        <v>0.77957513155330338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102.62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5" sqref="B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39945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>
        <v>100</v>
      </c>
    </row>
    <row r="9" spans="1:10" x14ac:dyDescent="0.2">
      <c r="A9" s="1" t="s">
        <v>12</v>
      </c>
      <c r="B9" s="3">
        <v>1</v>
      </c>
      <c r="C9" s="1" t="s">
        <v>13</v>
      </c>
      <c r="E9" t="s">
        <v>52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1021</v>
      </c>
      <c r="C12" s="3">
        <v>1029</v>
      </c>
      <c r="D12" s="3">
        <v>1014</v>
      </c>
      <c r="E12" s="3">
        <v>1014</v>
      </c>
      <c r="F12" s="3">
        <v>1026</v>
      </c>
      <c r="G12" s="10">
        <f>AVERAGE(B12,C12,D12,E12,F12)</f>
        <v>1020.8</v>
      </c>
      <c r="H12" s="11">
        <f>STDEV(B12,C12,D12,E12,F12)</f>
        <v>6.8337398253079549</v>
      </c>
      <c r="I12" s="12">
        <f>H12/G12*100</f>
        <v>0.66944943429740944</v>
      </c>
      <c r="J12" s="12">
        <f>(MAX(B12:F12)-MIN(B12:F12))/(2*G12)*100</f>
        <v>0.73471786833855801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102.08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5" sqref="B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40037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16">
        <v>0.02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1037</v>
      </c>
      <c r="C12" s="3">
        <v>1034</v>
      </c>
      <c r="D12" s="3">
        <v>1041</v>
      </c>
      <c r="E12" s="3">
        <v>1038</v>
      </c>
      <c r="F12" s="3">
        <v>1027</v>
      </c>
      <c r="G12" s="10">
        <f>AVERAGE(B12,C12,D12,E12,F12)</f>
        <v>1035.4000000000001</v>
      </c>
      <c r="H12" s="11">
        <f>STDEV(B12,C12,D12,E12,F12)</f>
        <v>5.3197744313081543</v>
      </c>
      <c r="I12" s="12">
        <f>H12/G12*100</f>
        <v>0.51378930184548521</v>
      </c>
      <c r="J12" s="12">
        <f>(MAX(B12:F12)-MIN(B12:F12))/(2*G12)*100</f>
        <v>0.67606722039791378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103.54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5" sqref="B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40141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1004</v>
      </c>
      <c r="C12" s="3">
        <v>1004</v>
      </c>
      <c r="D12" s="3">
        <v>1003</v>
      </c>
      <c r="E12" s="3">
        <v>1002</v>
      </c>
      <c r="F12" s="3">
        <v>1001</v>
      </c>
      <c r="G12" s="10">
        <f>AVERAGE(B12,C12,D12,E12,F12)</f>
        <v>1002.8</v>
      </c>
      <c r="H12" s="11">
        <f>STDEV(B12,C12,D12,E12,F12)</f>
        <v>1.3038404810405297</v>
      </c>
      <c r="I12" s="12">
        <f>H12/G12*100</f>
        <v>0.13001999212609991</v>
      </c>
      <c r="J12" s="12">
        <f>(MAX(B12:F12)-MIN(B12:F12))/(2*G12)*100</f>
        <v>0.1495811727163941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100.28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5" sqref="B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40226</v>
      </c>
      <c r="D1" s="1" t="s">
        <v>1</v>
      </c>
      <c r="E1" t="s">
        <v>28</v>
      </c>
      <c r="G1" s="1" t="s">
        <v>22</v>
      </c>
      <c r="H1" t="s">
        <v>27</v>
      </c>
    </row>
    <row r="2" spans="1:10" x14ac:dyDescent="0.2">
      <c r="A2" s="1" t="s">
        <v>34</v>
      </c>
      <c r="B2" s="3" t="s">
        <v>33</v>
      </c>
      <c r="D2" s="1" t="s">
        <v>8</v>
      </c>
      <c r="E2" t="s">
        <v>8</v>
      </c>
    </row>
    <row r="3" spans="1:10" x14ac:dyDescent="0.2">
      <c r="A3" s="1" t="s">
        <v>2</v>
      </c>
      <c r="B3" s="4" t="s">
        <v>29</v>
      </c>
    </row>
    <row r="4" spans="1:10" x14ac:dyDescent="0.2">
      <c r="A4" s="1" t="s">
        <v>43</v>
      </c>
      <c r="B4" s="3" t="s">
        <v>39</v>
      </c>
      <c r="C4" s="1" t="s">
        <v>3</v>
      </c>
      <c r="D4" s="5">
        <v>10</v>
      </c>
      <c r="E4" t="s">
        <v>26</v>
      </c>
      <c r="F4" s="6" t="s">
        <v>6</v>
      </c>
      <c r="G4" s="5" t="s">
        <v>42</v>
      </c>
      <c r="H4" s="6" t="s">
        <v>40</v>
      </c>
      <c r="I4" s="5" t="s">
        <v>41</v>
      </c>
    </row>
    <row r="5" spans="1:10" x14ac:dyDescent="0.2">
      <c r="A5" s="6" t="s">
        <v>4</v>
      </c>
      <c r="B5" s="3" t="s">
        <v>58</v>
      </c>
      <c r="C5" s="6" t="s">
        <v>4</v>
      </c>
      <c r="D5" s="3" t="s">
        <v>5</v>
      </c>
      <c r="E5" s="6" t="s">
        <v>4</v>
      </c>
      <c r="F5" s="3" t="s">
        <v>31</v>
      </c>
      <c r="G5" s="6" t="s">
        <v>4</v>
      </c>
      <c r="H5" s="3" t="s">
        <v>32</v>
      </c>
    </row>
    <row r="6" spans="1:10" x14ac:dyDescent="0.2">
      <c r="A6" s="6" t="s">
        <v>7</v>
      </c>
      <c r="B6" s="3">
        <v>200</v>
      </c>
      <c r="C6" s="6" t="s">
        <v>7</v>
      </c>
      <c r="D6" s="3">
        <v>4</v>
      </c>
      <c r="E6" s="6" t="s">
        <v>7</v>
      </c>
      <c r="F6" s="3">
        <v>200</v>
      </c>
      <c r="G6" s="6" t="s">
        <v>7</v>
      </c>
      <c r="H6" s="3">
        <v>600</v>
      </c>
    </row>
    <row r="7" spans="1:10" x14ac:dyDescent="0.2">
      <c r="A7" s="1" t="s">
        <v>9</v>
      </c>
      <c r="B7" s="4" t="s">
        <v>23</v>
      </c>
      <c r="C7" s="1"/>
      <c r="G7" s="6" t="s">
        <v>8</v>
      </c>
      <c r="H7" s="3" t="s">
        <v>8</v>
      </c>
    </row>
    <row r="8" spans="1:10" x14ac:dyDescent="0.2">
      <c r="A8" s="1" t="s">
        <v>10</v>
      </c>
      <c r="B8" s="3" t="s">
        <v>25</v>
      </c>
      <c r="C8" s="1" t="s">
        <v>11</v>
      </c>
      <c r="D8" t="s">
        <v>54</v>
      </c>
    </row>
    <row r="9" spans="1:10" x14ac:dyDescent="0.2">
      <c r="A9" s="1" t="s">
        <v>12</v>
      </c>
      <c r="B9" s="3">
        <v>1</v>
      </c>
      <c r="C9" s="1" t="s">
        <v>13</v>
      </c>
    </row>
    <row r="10" spans="1:10" x14ac:dyDescent="0.2">
      <c r="A10" s="1" t="s">
        <v>53</v>
      </c>
      <c r="D10" t="s">
        <v>8</v>
      </c>
    </row>
    <row r="11" spans="1:10" x14ac:dyDescent="0.2">
      <c r="A11" s="7" t="s">
        <v>14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15</v>
      </c>
      <c r="H11" s="7" t="s">
        <v>16</v>
      </c>
      <c r="I11" s="8" t="s">
        <v>17</v>
      </c>
      <c r="J11" s="15" t="s">
        <v>21</v>
      </c>
    </row>
    <row r="12" spans="1:10" x14ac:dyDescent="0.2">
      <c r="A12" s="7" t="s">
        <v>36</v>
      </c>
      <c r="B12" s="3">
        <v>1019</v>
      </c>
      <c r="C12" s="3">
        <v>1018</v>
      </c>
      <c r="D12" s="3">
        <v>1023</v>
      </c>
      <c r="E12" s="3">
        <v>1024</v>
      </c>
      <c r="F12" s="3">
        <v>1018</v>
      </c>
      <c r="G12" s="10">
        <f>AVERAGE(B12,C12,D12,E12,F12)</f>
        <v>1020.4</v>
      </c>
      <c r="H12" s="11">
        <f>STDEV(B12,C12,D12,E12,F12)</f>
        <v>2.8809720581775866</v>
      </c>
      <c r="I12" s="12">
        <f>H12/G12*100</f>
        <v>0.28233752040156673</v>
      </c>
      <c r="J12" s="12">
        <f>(MAX(B12:F12)-MIN(B12:F12))/(2*G12)*100</f>
        <v>0.29400235201881614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20</v>
      </c>
      <c r="H14" s="11">
        <f>G12/D4</f>
        <v>102.03999999999999</v>
      </c>
      <c r="I14" s="3" t="s">
        <v>24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  <c r="I19" t="s">
        <v>8</v>
      </c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R1 </vt:lpstr>
      <vt:lpstr>R2</vt:lpstr>
      <vt:lpstr>R3</vt:lpstr>
      <vt:lpstr>R4</vt:lpstr>
      <vt:lpstr>R5</vt:lpstr>
      <vt:lpstr>R6</vt:lpstr>
      <vt:lpstr>R7</vt:lpstr>
      <vt:lpstr>R8</vt:lpstr>
      <vt:lpstr>R9</vt:lpstr>
      <vt:lpstr>R10</vt:lpstr>
      <vt:lpstr>R11</vt:lpstr>
      <vt:lpstr>R12</vt:lpstr>
      <vt:lpstr>R13</vt:lpstr>
      <vt:lpstr>R14</vt:lpstr>
      <vt:lpstr>R15</vt:lpstr>
      <vt:lpstr>R16</vt:lpstr>
      <vt:lpstr>R17</vt:lpstr>
      <vt:lpstr>R18</vt:lpstr>
      <vt:lpstr>R19</vt:lpstr>
      <vt:lpstr>R20</vt:lpstr>
      <vt:lpstr>R21</vt:lpstr>
      <vt:lpstr>R22</vt:lpstr>
      <vt:lpstr>R23</vt:lpstr>
      <vt:lpstr>R24</vt:lpstr>
      <vt:lpstr>R25</vt:lpstr>
      <vt:lpstr>R26</vt:lpstr>
      <vt:lpstr>R27</vt:lpstr>
      <vt:lpstr>R28</vt:lpstr>
      <vt:lpstr>R29</vt:lpstr>
      <vt:lpstr>R30</vt:lpstr>
      <vt:lpstr>R31</vt:lpstr>
      <vt:lpstr>R32</vt:lpstr>
      <vt:lpstr>R33</vt:lpstr>
      <vt:lpstr>R34</vt:lpstr>
      <vt:lpstr>R35</vt:lpstr>
      <vt:lpstr>R36</vt:lpstr>
      <vt:lpstr>R37</vt:lpstr>
      <vt:lpstr>R38</vt:lpstr>
      <vt:lpstr>R39</vt:lpstr>
      <vt:lpstr>R40</vt:lpstr>
      <vt:lpstr>R41</vt:lpstr>
      <vt:lpstr>R42</vt:lpstr>
      <vt:lpstr>R43</vt:lpstr>
      <vt:lpstr>R44</vt:lpstr>
      <vt:lpstr>R45</vt:lpstr>
      <vt:lpstr>R46</vt:lpstr>
      <vt:lpstr>R47</vt:lpstr>
      <vt:lpstr>R48</vt:lpstr>
      <vt:lpstr>R49</vt:lpstr>
      <vt:lpstr>R50</vt:lpstr>
      <vt:lpstr>R51</vt:lpstr>
      <vt:lpstr>R52</vt:lpstr>
      <vt:lpstr>R53</vt:lpstr>
    </vt:vector>
  </TitlesOfParts>
  <Company>Tystar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H</dc:creator>
  <cp:lastModifiedBy>Pollack, Gordon</cp:lastModifiedBy>
  <cp:lastPrinted>2005-06-08T13:32:10Z</cp:lastPrinted>
  <dcterms:created xsi:type="dcterms:W3CDTF">2002-08-28T03:45:21Z</dcterms:created>
  <dcterms:modified xsi:type="dcterms:W3CDTF">2021-07-30T14:53:30Z</dcterms:modified>
</cp:coreProperties>
</file>