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p052000\Documents\UTD\Tools\Unaxis_PECVD\Process_Quals\"/>
    </mc:Choice>
  </mc:AlternateContent>
  <bookViews>
    <workbookView xWindow="2580" yWindow="570" windowWidth="11370" windowHeight="5865" firstSheet="33" activeTab="52"/>
  </bookViews>
  <sheets>
    <sheet name="R1" sheetId="9" r:id="rId1"/>
    <sheet name="R2 " sheetId="7" r:id="rId2"/>
    <sheet name="R3" sheetId="8" r:id="rId3"/>
    <sheet name="R4" sheetId="10" r:id="rId4"/>
    <sheet name="R5" sheetId="11" r:id="rId5"/>
    <sheet name="R6" sheetId="12" r:id="rId6"/>
    <sheet name="R7" sheetId="13" r:id="rId7"/>
    <sheet name="R8" sheetId="14" r:id="rId8"/>
    <sheet name="R9" sheetId="15" r:id="rId9"/>
    <sheet name="R10" sheetId="16" r:id="rId10"/>
    <sheet name="R11" sheetId="17" r:id="rId11"/>
    <sheet name="R12" sheetId="18" r:id="rId12"/>
    <sheet name="R13" sheetId="19" r:id="rId13"/>
    <sheet name="R14" sheetId="20" r:id="rId14"/>
    <sheet name="R15" sheetId="21" r:id="rId15"/>
    <sheet name="R16" sheetId="22" r:id="rId16"/>
    <sheet name="R17" sheetId="23" r:id="rId17"/>
    <sheet name="R18" sheetId="24" r:id="rId18"/>
    <sheet name="R19" sheetId="25" r:id="rId19"/>
    <sheet name="R20" sheetId="26" r:id="rId20"/>
    <sheet name="R21" sheetId="27" r:id="rId21"/>
    <sheet name="R22" sheetId="28" r:id="rId22"/>
    <sheet name="R23" sheetId="29" r:id="rId23"/>
    <sheet name="R24" sheetId="30" r:id="rId24"/>
    <sheet name="R25" sheetId="31" r:id="rId25"/>
    <sheet name="R26" sheetId="32" r:id="rId26"/>
    <sheet name="R27" sheetId="33" r:id="rId27"/>
    <sheet name="R28" sheetId="34" r:id="rId28"/>
    <sheet name="R29" sheetId="35" r:id="rId29"/>
    <sheet name="R30" sheetId="36" r:id="rId30"/>
    <sheet name="R31" sheetId="37" r:id="rId31"/>
    <sheet name="R32" sheetId="38" r:id="rId32"/>
    <sheet name="R33" sheetId="39" r:id="rId33"/>
    <sheet name="R34" sheetId="40" r:id="rId34"/>
    <sheet name="R35" sheetId="41" r:id="rId35"/>
    <sheet name="R36" sheetId="42" r:id="rId36"/>
    <sheet name="R37" sheetId="43" r:id="rId37"/>
    <sheet name="R38" sheetId="44" r:id="rId38"/>
    <sheet name="R39" sheetId="45" r:id="rId39"/>
    <sheet name="R40" sheetId="46" r:id="rId40"/>
    <sheet name="R41" sheetId="47" r:id="rId41"/>
    <sheet name="R42" sheetId="48" r:id="rId42"/>
    <sheet name="R43" sheetId="49" r:id="rId43"/>
    <sheet name="R44" sheetId="50" r:id="rId44"/>
    <sheet name="R45" sheetId="51" r:id="rId45"/>
    <sheet name="R46" sheetId="52" r:id="rId46"/>
    <sheet name="R47" sheetId="53" r:id="rId47"/>
    <sheet name="R48" sheetId="54" r:id="rId48"/>
    <sheet name="R49" sheetId="55" r:id="rId49"/>
    <sheet name="R50" sheetId="56" r:id="rId50"/>
    <sheet name="R51" sheetId="57" r:id="rId51"/>
    <sheet name="R52" sheetId="58" r:id="rId52"/>
    <sheet name="R53" sheetId="59" r:id="rId53"/>
  </sheets>
  <calcPr calcId="162913"/>
</workbook>
</file>

<file path=xl/calcChain.xml><?xml version="1.0" encoding="utf-8"?>
<calcChain xmlns="http://schemas.openxmlformats.org/spreadsheetml/2006/main">
  <c r="H12" i="59" l="1"/>
  <c r="I12" i="59" s="1"/>
  <c r="G12" i="59"/>
  <c r="H14" i="59" s="1"/>
  <c r="J12" i="59" l="1"/>
  <c r="H12" i="58"/>
  <c r="G12" i="58"/>
  <c r="H14" i="58" s="1"/>
  <c r="I12" i="58" l="1"/>
  <c r="J12" i="58"/>
  <c r="H12" i="57"/>
  <c r="G12" i="57"/>
  <c r="H14" i="57" s="1"/>
  <c r="I12" i="57" l="1"/>
  <c r="J12" i="57"/>
  <c r="H12" i="56"/>
  <c r="G12" i="56"/>
  <c r="H14" i="56" s="1"/>
  <c r="I12" i="56" l="1"/>
  <c r="J12" i="56"/>
  <c r="H12" i="55"/>
  <c r="G12" i="55"/>
  <c r="H14" i="55" s="1"/>
  <c r="I12" i="55" l="1"/>
  <c r="J12" i="55"/>
  <c r="H12" i="54"/>
  <c r="G12" i="54"/>
  <c r="H14" i="54" s="1"/>
  <c r="I12" i="54" l="1"/>
  <c r="J12" i="54"/>
  <c r="H12" i="53"/>
  <c r="G12" i="53"/>
  <c r="H14" i="53" s="1"/>
  <c r="I12" i="53" l="1"/>
  <c r="J12" i="53"/>
  <c r="H12" i="52"/>
  <c r="I12" i="52" s="1"/>
  <c r="G12" i="52"/>
  <c r="H14" i="52" s="1"/>
  <c r="J12" i="52" l="1"/>
  <c r="H12" i="51"/>
  <c r="G12" i="51"/>
  <c r="H14" i="51" s="1"/>
  <c r="I12" i="51" l="1"/>
  <c r="J12" i="51"/>
  <c r="H12" i="50"/>
  <c r="G12" i="50"/>
  <c r="H14" i="50" s="1"/>
  <c r="I12" i="50" l="1"/>
  <c r="J12" i="50"/>
  <c r="H12" i="49"/>
  <c r="G12" i="49"/>
  <c r="H14" i="49" s="1"/>
  <c r="H12" i="48"/>
  <c r="G12" i="48"/>
  <c r="H14" i="48" s="1"/>
  <c r="I12" i="49" l="1"/>
  <c r="J12" i="49"/>
  <c r="I12" i="48"/>
  <c r="J12" i="48"/>
  <c r="H12" i="47"/>
  <c r="G12" i="47"/>
  <c r="H14" i="47" s="1"/>
  <c r="I12" i="47" l="1"/>
  <c r="J12" i="47"/>
  <c r="H12" i="46"/>
  <c r="G12" i="46"/>
  <c r="H14" i="46" s="1"/>
  <c r="I12" i="46" l="1"/>
  <c r="J12" i="46"/>
  <c r="H12" i="45"/>
  <c r="G12" i="45"/>
  <c r="H14" i="45" s="1"/>
  <c r="I12" i="45" l="1"/>
  <c r="J12" i="45"/>
  <c r="H12" i="44"/>
  <c r="G12" i="44"/>
  <c r="H14" i="44" s="1"/>
  <c r="I12" i="44" l="1"/>
  <c r="J12" i="44"/>
  <c r="H12" i="43"/>
  <c r="G12" i="43"/>
  <c r="H14" i="43" s="1"/>
  <c r="I12" i="43" l="1"/>
  <c r="J12" i="43"/>
  <c r="H12" i="42"/>
  <c r="G12" i="42"/>
  <c r="H14" i="42" s="1"/>
  <c r="I12" i="42" l="1"/>
  <c r="J12" i="42"/>
  <c r="H12" i="41"/>
  <c r="G12" i="41"/>
  <c r="H14" i="41" s="1"/>
  <c r="H12" i="40"/>
  <c r="G12" i="40"/>
  <c r="H14" i="40"/>
  <c r="H12" i="39"/>
  <c r="I12" i="39" s="1"/>
  <c r="G12" i="39"/>
  <c r="H14" i="39"/>
  <c r="H12" i="38"/>
  <c r="I12" i="38" s="1"/>
  <c r="G12" i="38"/>
  <c r="H14" i="38" s="1"/>
  <c r="H12" i="37"/>
  <c r="G12" i="37"/>
  <c r="H14" i="37"/>
  <c r="H12" i="36"/>
  <c r="G12" i="36"/>
  <c r="H14" i="36"/>
  <c r="H12" i="35"/>
  <c r="I12" i="35" s="1"/>
  <c r="G12" i="35"/>
  <c r="H14" i="35"/>
  <c r="H12" i="34"/>
  <c r="I12" i="34" s="1"/>
  <c r="G12" i="34"/>
  <c r="H14" i="34" s="1"/>
  <c r="H12" i="33"/>
  <c r="G12" i="33"/>
  <c r="H14" i="33"/>
  <c r="H12" i="32"/>
  <c r="G12" i="32"/>
  <c r="J12" i="32"/>
  <c r="H12" i="31"/>
  <c r="I12" i="31" s="1"/>
  <c r="G12" i="31"/>
  <c r="H14" i="31"/>
  <c r="J12" i="31"/>
  <c r="H12" i="30"/>
  <c r="G12" i="30"/>
  <c r="H12" i="29"/>
  <c r="G12" i="29"/>
  <c r="J12" i="29" s="1"/>
  <c r="H12" i="28"/>
  <c r="G12" i="28"/>
  <c r="H14" i="28" s="1"/>
  <c r="H12" i="27"/>
  <c r="G12" i="27"/>
  <c r="J12" i="27" s="1"/>
  <c r="H14" i="27"/>
  <c r="H12" i="26"/>
  <c r="G12" i="26"/>
  <c r="H14" i="26" s="1"/>
  <c r="H12" i="25"/>
  <c r="I12" i="25" s="1"/>
  <c r="G12" i="25"/>
  <c r="J12" i="25"/>
  <c r="H12" i="24"/>
  <c r="I12" i="24" s="1"/>
  <c r="G12" i="24"/>
  <c r="H14" i="24" s="1"/>
  <c r="H12" i="23"/>
  <c r="G12" i="23"/>
  <c r="J12" i="23" s="1"/>
  <c r="H12" i="22"/>
  <c r="G12" i="22"/>
  <c r="J12" i="22" s="1"/>
  <c r="H12" i="21"/>
  <c r="G12" i="21"/>
  <c r="H14" i="21" s="1"/>
  <c r="I12" i="21"/>
  <c r="H12" i="20"/>
  <c r="G12" i="20"/>
  <c r="J12" i="20" s="1"/>
  <c r="H12" i="19"/>
  <c r="I12" i="19" s="1"/>
  <c r="G12" i="19"/>
  <c r="H14" i="19" s="1"/>
  <c r="H12" i="18"/>
  <c r="I12" i="18"/>
  <c r="G12" i="18"/>
  <c r="J12" i="18" s="1"/>
  <c r="H12" i="17"/>
  <c r="G12" i="17"/>
  <c r="J12" i="17" s="1"/>
  <c r="H12" i="16"/>
  <c r="G12" i="16"/>
  <c r="I12" i="16"/>
  <c r="H14" i="16"/>
  <c r="H12" i="15"/>
  <c r="G12" i="15"/>
  <c r="J12" i="15"/>
  <c r="H14" i="15"/>
  <c r="H12" i="14"/>
  <c r="I12" i="14" s="1"/>
  <c r="G12" i="14"/>
  <c r="H14" i="14"/>
  <c r="H12" i="13"/>
  <c r="I12" i="13" s="1"/>
  <c r="G12" i="13"/>
  <c r="H14" i="13"/>
  <c r="H12" i="12"/>
  <c r="G12" i="12"/>
  <c r="H14" i="12"/>
  <c r="H14" i="10"/>
  <c r="H12" i="11"/>
  <c r="G12" i="11"/>
  <c r="H14" i="11" s="1"/>
  <c r="J12" i="11"/>
  <c r="H12" i="10"/>
  <c r="I12" i="10" s="1"/>
  <c r="G12" i="10"/>
  <c r="J12" i="10"/>
  <c r="G12" i="9"/>
  <c r="J12" i="9" s="1"/>
  <c r="H12" i="9"/>
  <c r="I12" i="9"/>
  <c r="G13" i="9"/>
  <c r="J13" i="9" s="1"/>
  <c r="H13" i="9"/>
  <c r="I13" i="9"/>
  <c r="H15" i="9"/>
  <c r="G12" i="8"/>
  <c r="H14" i="8"/>
  <c r="H12" i="8"/>
  <c r="I12" i="8" s="1"/>
  <c r="G13" i="7"/>
  <c r="J13" i="7" s="1"/>
  <c r="H13" i="7"/>
  <c r="I13" i="7"/>
  <c r="G12" i="7"/>
  <c r="J12" i="7" s="1"/>
  <c r="H12" i="7"/>
  <c r="I12" i="7"/>
  <c r="J12" i="12"/>
  <c r="J12" i="13"/>
  <c r="J12" i="14"/>
  <c r="I12" i="15"/>
  <c r="J12" i="16"/>
  <c r="H14" i="17"/>
  <c r="H14" i="18"/>
  <c r="H14" i="20"/>
  <c r="J12" i="21"/>
  <c r="H14" i="23"/>
  <c r="H14" i="25"/>
  <c r="I12" i="26"/>
  <c r="I12" i="30"/>
  <c r="H14" i="30"/>
  <c r="J12" i="30"/>
  <c r="H15" i="7"/>
  <c r="J12" i="28"/>
  <c r="I12" i="12"/>
  <c r="J12" i="8"/>
  <c r="I12" i="32"/>
  <c r="J12" i="19"/>
  <c r="I12" i="27"/>
  <c r="H14" i="32"/>
  <c r="I12" i="33"/>
  <c r="J12" i="33"/>
  <c r="J12" i="35"/>
  <c r="I12" i="36"/>
  <c r="J12" i="36"/>
  <c r="I12" i="37"/>
  <c r="J12" i="37"/>
  <c r="J12" i="39"/>
  <c r="I12" i="40"/>
  <c r="J12" i="40"/>
  <c r="I12" i="29" l="1"/>
  <c r="I12" i="22"/>
  <c r="I12" i="23"/>
  <c r="J12" i="38"/>
  <c r="J12" i="34"/>
  <c r="J12" i="26"/>
  <c r="J12" i="24"/>
  <c r="I12" i="20"/>
  <c r="I12" i="17"/>
  <c r="I12" i="28"/>
  <c r="H14" i="29"/>
  <c r="H14" i="22"/>
  <c r="I12" i="11"/>
  <c r="I12" i="41"/>
  <c r="J12" i="41"/>
</calcChain>
</file>

<file path=xl/sharedStrings.xml><?xml version="1.0" encoding="utf-8"?>
<sst xmlns="http://schemas.openxmlformats.org/spreadsheetml/2006/main" count="3003" uniqueCount="75">
  <si>
    <t>DATE:</t>
  </si>
  <si>
    <t>RECIPE:</t>
  </si>
  <si>
    <t>Process:</t>
  </si>
  <si>
    <t>TEMPL:</t>
  </si>
  <si>
    <t>DEP TIME</t>
  </si>
  <si>
    <t>GAS</t>
  </si>
  <si>
    <t>PRCPR</t>
  </si>
  <si>
    <t>FLOW</t>
  </si>
  <si>
    <t xml:space="preserve"> </t>
  </si>
  <si>
    <t>WAFER:</t>
  </si>
  <si>
    <t>SIZE</t>
  </si>
  <si>
    <t>Substrate:</t>
  </si>
  <si>
    <t>LOAD</t>
  </si>
  <si>
    <t>Comment:</t>
  </si>
  <si>
    <t>POSITION</t>
  </si>
  <si>
    <t>Mean Avg</t>
  </si>
  <si>
    <t>S1 Dev</t>
  </si>
  <si>
    <t xml:space="preserve"> + or - %</t>
  </si>
  <si>
    <t xml:space="preserve"> Wafer to</t>
  </si>
  <si>
    <t>Wafer</t>
  </si>
  <si>
    <t>Dep Rate:</t>
  </si>
  <si>
    <t>HI-LO%</t>
  </si>
  <si>
    <t>Operator</t>
  </si>
  <si>
    <t>4" SILICON</t>
  </si>
  <si>
    <t>A/min</t>
  </si>
  <si>
    <t>100mm</t>
  </si>
  <si>
    <t>min</t>
  </si>
  <si>
    <t>Gordon</t>
  </si>
  <si>
    <t>N2</t>
  </si>
  <si>
    <t>He</t>
  </si>
  <si>
    <t>PD01</t>
  </si>
  <si>
    <t>Tool ID:</t>
  </si>
  <si>
    <t>center</t>
  </si>
  <si>
    <t>STDOX</t>
  </si>
  <si>
    <t>PECVD Silicon Oxide</t>
  </si>
  <si>
    <t>N2O</t>
  </si>
  <si>
    <t>900 mTorr</t>
  </si>
  <si>
    <t>Power</t>
  </si>
  <si>
    <t>50 W</t>
  </si>
  <si>
    <t>Ellip. T=425.05 nm n0 = 1.463 n1 = 29</t>
  </si>
  <si>
    <t>Ellip. T=398.0 nm n0 = 1.436 n1 = 30.2</t>
  </si>
  <si>
    <t>Ellip. T=411.36 nm n0 = 1.448 n1 = 38.5</t>
  </si>
  <si>
    <t>Nanospec</t>
  </si>
  <si>
    <t>Ellip. T=417.83 nm n0 = 1.458 n1 = 39.5</t>
  </si>
  <si>
    <t>Ellip. T=414.8 nm n0 = 1.453 n1 = 35.6</t>
  </si>
  <si>
    <t>Center</t>
  </si>
  <si>
    <t>Top</t>
  </si>
  <si>
    <t>Left</t>
  </si>
  <si>
    <t>Flat</t>
  </si>
  <si>
    <t>Right</t>
  </si>
  <si>
    <t>&lt;100&gt;</t>
  </si>
  <si>
    <t>ellipsometer</t>
  </si>
  <si>
    <t>2% SiH4</t>
  </si>
  <si>
    <t xml:space="preserve">ellipsometer: </t>
  </si>
  <si>
    <t>no=1.461, n1=37.2</t>
  </si>
  <si>
    <t>n0=1.453</t>
  </si>
  <si>
    <t>n1=39.2</t>
  </si>
  <si>
    <t>ellipsometer: t=399.4</t>
  </si>
  <si>
    <t>ellipsometer: t=339.2</t>
  </si>
  <si>
    <t>n0=1.448</t>
  </si>
  <si>
    <t>n1=38.9</t>
  </si>
  <si>
    <t>ellipsometer: t=420.8</t>
  </si>
  <si>
    <t>n0=1.456</t>
  </si>
  <si>
    <t>n1=40.6</t>
  </si>
  <si>
    <t>ellipsometer: t=362.8nm</t>
  </si>
  <si>
    <t>n0=1.458</t>
  </si>
  <si>
    <t>n1=41.7</t>
  </si>
  <si>
    <t>n0=1.455</t>
  </si>
  <si>
    <t>n1=38.7</t>
  </si>
  <si>
    <t>n0=1.442</t>
  </si>
  <si>
    <t>n1=23.5</t>
  </si>
  <si>
    <t>n0=1.462</t>
  </si>
  <si>
    <t>n1=33</t>
  </si>
  <si>
    <t xml:space="preserve">Measured on Nanospec </t>
  </si>
  <si>
    <t>New computer and software installed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</si>
</sst>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B5" sqref="B5"/>
    </sheetView>
  </sheetViews>
  <sheetFormatPr defaultRowHeight="12.75" x14ac:dyDescent="0.2"/>
  <sheetData>
    <row r="1" spans="1:10" x14ac:dyDescent="0.2">
      <c r="A1" s="1" t="s">
        <v>0</v>
      </c>
      <c r="B1" s="2">
        <v>39470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>
        <v>100</v>
      </c>
    </row>
    <row r="9" spans="1:10" x14ac:dyDescent="0.2">
      <c r="A9" s="1" t="s">
        <v>12</v>
      </c>
      <c r="B9" s="3">
        <v>1</v>
      </c>
      <c r="C9" s="1" t="s">
        <v>13</v>
      </c>
      <c r="E9" t="s">
        <v>41</v>
      </c>
    </row>
    <row r="10" spans="1:10" x14ac:dyDescent="0.2">
      <c r="A10" s="1" t="s">
        <v>42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4092</v>
      </c>
      <c r="C12" s="3">
        <v>4216</v>
      </c>
      <c r="D12" s="3">
        <v>4152</v>
      </c>
      <c r="E12" s="3">
        <v>4158</v>
      </c>
      <c r="F12" s="3">
        <v>4166</v>
      </c>
      <c r="G12" s="10">
        <f>AVERAGE(B12,C12,D12,E12,F12)</f>
        <v>4156.8</v>
      </c>
      <c r="H12" s="11">
        <f>STDEV(B12,C12,D12,E12,F12)</f>
        <v>44.195022344150928</v>
      </c>
      <c r="I12" s="12">
        <f>H12/G12*100</f>
        <v>1.06319818957253</v>
      </c>
      <c r="J12" s="12">
        <f>(MAX(B12:F12)-MIN(B12:F12))/(2*G12)*100</f>
        <v>1.4915319476520399</v>
      </c>
    </row>
    <row r="13" spans="1:10" x14ac:dyDescent="0.2">
      <c r="A13" s="7"/>
      <c r="B13" s="9"/>
      <c r="C13" s="9"/>
      <c r="D13" s="9"/>
      <c r="E13" s="7" t="s">
        <v>18</v>
      </c>
      <c r="F13" s="13" t="s">
        <v>19</v>
      </c>
      <c r="G13" s="10">
        <f>AVERAGE(B12:F12)</f>
        <v>4156.8</v>
      </c>
      <c r="H13" s="11">
        <f>STDEV(B12:F12)</f>
        <v>44.195022344150928</v>
      </c>
      <c r="I13" s="12">
        <f>H13/G13*100</f>
        <v>1.06319818957253</v>
      </c>
      <c r="J13" s="12">
        <f>(MAX(B12:F12)-MIN(B12:F12))/(2*G13)*100</f>
        <v>1.4915319476520399</v>
      </c>
    </row>
    <row r="14" spans="1:10" x14ac:dyDescent="0.2">
      <c r="A14" s="7"/>
      <c r="B14" s="9"/>
      <c r="C14" s="9"/>
      <c r="D14" s="9"/>
      <c r="E14" s="9"/>
      <c r="F14" s="9"/>
      <c r="I14" s="12"/>
    </row>
    <row r="15" spans="1:10" x14ac:dyDescent="0.2">
      <c r="A15" s="7"/>
      <c r="B15" s="9"/>
      <c r="C15" s="9"/>
      <c r="D15" s="9"/>
      <c r="E15" s="9"/>
      <c r="F15" s="9"/>
      <c r="G15" s="14" t="s">
        <v>20</v>
      </c>
      <c r="H15" s="11">
        <f>G13/D4</f>
        <v>415.68</v>
      </c>
      <c r="I15" s="3" t="s">
        <v>24</v>
      </c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1"/>
      <c r="B20" s="2"/>
      <c r="D20" s="1"/>
      <c r="G20" s="1"/>
    </row>
    <row r="21" spans="1:9" x14ac:dyDescent="0.2">
      <c r="A21" s="1"/>
      <c r="B21" s="3"/>
      <c r="D21" s="1"/>
      <c r="G21" s="1"/>
    </row>
    <row r="22" spans="1:9" x14ac:dyDescent="0.2">
      <c r="A22" s="1"/>
      <c r="B22" s="3"/>
    </row>
    <row r="23" spans="1:9" x14ac:dyDescent="0.2">
      <c r="A23" s="1"/>
      <c r="B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1"/>
      <c r="G26" s="6"/>
      <c r="H26" s="3"/>
    </row>
    <row r="27" spans="1:9" x14ac:dyDescent="0.2">
      <c r="A27" s="1"/>
      <c r="B27" s="3"/>
      <c r="C27" s="1"/>
    </row>
    <row r="28" spans="1:9" x14ac:dyDescent="0.2">
      <c r="A28" s="1"/>
      <c r="B28" s="3"/>
      <c r="C28" s="1"/>
    </row>
    <row r="29" spans="1:9" x14ac:dyDescent="0.2">
      <c r="A29" s="1"/>
    </row>
    <row r="30" spans="1:9" x14ac:dyDescent="0.2">
      <c r="A30" s="7"/>
      <c r="B30" s="7"/>
      <c r="C30" s="7"/>
      <c r="D30" s="7"/>
      <c r="E30" s="7"/>
      <c r="F30" s="7"/>
      <c r="G30" s="7"/>
      <c r="H30" s="7"/>
      <c r="I30" s="8"/>
    </row>
    <row r="31" spans="1:9" x14ac:dyDescent="0.2">
      <c r="A31" s="7"/>
      <c r="B31" s="9"/>
      <c r="C31" s="9"/>
      <c r="D31" s="9"/>
      <c r="E31" s="9"/>
      <c r="F31" s="9"/>
      <c r="G31" s="11"/>
      <c r="H31" s="11"/>
      <c r="I31" s="12"/>
    </row>
    <row r="32" spans="1:9" x14ac:dyDescent="0.2">
      <c r="A32" s="7"/>
      <c r="B32" s="3"/>
      <c r="C32" s="3"/>
      <c r="D32" s="3"/>
      <c r="E32" s="3"/>
      <c r="F32" s="3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7"/>
      <c r="F41" s="13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9"/>
      <c r="H43" s="9"/>
      <c r="I43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5" sqref="B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40322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t="s">
        <v>51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4150</v>
      </c>
      <c r="C12" s="3">
        <v>4062</v>
      </c>
      <c r="D12" s="3">
        <v>4083</v>
      </c>
      <c r="E12" s="3">
        <v>4258</v>
      </c>
      <c r="F12" s="3">
        <v>4106</v>
      </c>
      <c r="G12" s="10">
        <f>AVERAGE(B12,C12,D12,E12,F12)</f>
        <v>4131.8</v>
      </c>
      <c r="H12" s="11">
        <f>STDEV(B12,C12,D12,E12,F12)</f>
        <v>77.744453178345779</v>
      </c>
      <c r="I12" s="12">
        <f>H12/G12*100</f>
        <v>1.8816122072304025</v>
      </c>
      <c r="J12" s="12">
        <f>(MAX(B12:F12)-MIN(B12:F12))/(2*G12)*100</f>
        <v>2.371847620891621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413.18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40422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t="s">
        <v>51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4142</v>
      </c>
      <c r="C12" s="3">
        <v>4059</v>
      </c>
      <c r="D12" s="3">
        <v>4098</v>
      </c>
      <c r="E12" s="3">
        <v>4210</v>
      </c>
      <c r="F12" s="3">
        <v>4149</v>
      </c>
      <c r="G12" s="10">
        <f>AVERAGE(B12,C12,D12,E12,F12)</f>
        <v>4131.6000000000004</v>
      </c>
      <c r="H12" s="11">
        <f>STDEV(B12,C12,D12,E12,F12)</f>
        <v>56.914848677651776</v>
      </c>
      <c r="I12" s="12">
        <f>H12/G12*100</f>
        <v>1.377549827612832</v>
      </c>
      <c r="J12" s="12">
        <f>(MAX(B12:F12)-MIN(B12:F12))/(2*G12)*100</f>
        <v>1.8273792235453576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413.16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40485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t="s">
        <v>51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4113</v>
      </c>
      <c r="C12" s="3">
        <v>4151</v>
      </c>
      <c r="D12" s="3">
        <v>4067</v>
      </c>
      <c r="E12" s="3">
        <v>4070</v>
      </c>
      <c r="F12" s="3">
        <v>4120</v>
      </c>
      <c r="G12" s="10">
        <f>AVERAGE(B12,C12,D12,E12,F12)</f>
        <v>4104.2</v>
      </c>
      <c r="H12" s="11">
        <f>STDEV(B12,C12,D12,E12,F12)</f>
        <v>35.604774960670653</v>
      </c>
      <c r="I12" s="12">
        <f>H12/G12*100</f>
        <v>0.8675204658805773</v>
      </c>
      <c r="J12" s="12">
        <f>(MAX(B12:F12)-MIN(B12:F12))/(2*G12)*100</f>
        <v>1.0233419424004679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410.41999999999996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40553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t="s">
        <v>51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4117</v>
      </c>
      <c r="C12" s="3">
        <v>4038</v>
      </c>
      <c r="D12" s="3">
        <v>4070</v>
      </c>
      <c r="E12" s="3">
        <v>4192</v>
      </c>
      <c r="F12" s="3">
        <v>4128</v>
      </c>
      <c r="G12" s="10">
        <f>AVERAGE(B12,C12,D12,E12,F12)</f>
        <v>4109</v>
      </c>
      <c r="H12" s="11">
        <f>STDEV(B12,C12,D12,E12,F12)</f>
        <v>58.898217290508889</v>
      </c>
      <c r="I12" s="12">
        <f>H12/G12*100</f>
        <v>1.4333954074107784</v>
      </c>
      <c r="J12" s="12">
        <f>(MAX(B12:F12)-MIN(B12:F12))/(2*G12)*100</f>
        <v>1.8739352640545146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410.9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40689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t="s">
        <v>51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4264</v>
      </c>
      <c r="C12" s="3">
        <v>4087</v>
      </c>
      <c r="D12" s="3">
        <v>4160</v>
      </c>
      <c r="E12" s="3">
        <v>4196</v>
      </c>
      <c r="F12" s="3">
        <v>4189</v>
      </c>
      <c r="G12" s="10">
        <f>AVERAGE(B12,C12,D12,E12,F12)</f>
        <v>4179.2</v>
      </c>
      <c r="H12" s="11">
        <f>STDEV(B12,C12,D12,E12,F12)</f>
        <v>64.106941901794073</v>
      </c>
      <c r="I12" s="12">
        <f>H12/G12*100</f>
        <v>1.5339524765934647</v>
      </c>
      <c r="J12" s="12">
        <f>(MAX(B12:F12)-MIN(B12:F12))/(2*G12)*100</f>
        <v>2.1176301684532923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417.91999999999996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40750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t="s">
        <v>53</v>
      </c>
      <c r="F9" t="s">
        <v>54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4230</v>
      </c>
      <c r="C12" s="3">
        <v>4109</v>
      </c>
      <c r="D12" s="3">
        <v>4164</v>
      </c>
      <c r="E12" s="3">
        <v>4217</v>
      </c>
      <c r="F12" s="3">
        <v>4162</v>
      </c>
      <c r="G12" s="10">
        <f>AVERAGE(B12,C12,D12,E12,F12)</f>
        <v>4176.3999999999996</v>
      </c>
      <c r="H12" s="11">
        <f>STDEV(B12,C12,D12,E12,F12)</f>
        <v>48.541734620839421</v>
      </c>
      <c r="I12" s="12">
        <f>H12/G12*100</f>
        <v>1.1622865295670777</v>
      </c>
      <c r="J12" s="12">
        <f>(MAX(B12:F12)-MIN(B12:F12))/(2*G12)*100</f>
        <v>1.4486160329470359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417.64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40848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F9" t="s">
        <v>8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4156</v>
      </c>
      <c r="C12" s="3">
        <v>4051</v>
      </c>
      <c r="D12" s="3">
        <v>4171</v>
      </c>
      <c r="E12" s="3">
        <v>4211</v>
      </c>
      <c r="F12" s="3">
        <v>4037</v>
      </c>
      <c r="G12" s="10">
        <f>AVERAGE(B12,C12,D12,E12,F12)</f>
        <v>4125.2</v>
      </c>
      <c r="H12" s="11">
        <f>STDEV(B12,C12,D12,E12,F12)</f>
        <v>76.962328447104568</v>
      </c>
      <c r="I12" s="12">
        <f>H12/G12*100</f>
        <v>1.8656629605135404</v>
      </c>
      <c r="J12" s="12">
        <f>(MAX(B12:F12)-MIN(B12:F12))/(2*G12)*100</f>
        <v>2.1089886550955108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412.52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40917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F9" t="s">
        <v>8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3986</v>
      </c>
      <c r="C12" s="3">
        <v>3983</v>
      </c>
      <c r="D12" s="3">
        <v>3940</v>
      </c>
      <c r="E12" s="3">
        <v>3995</v>
      </c>
      <c r="F12" s="3">
        <v>4069</v>
      </c>
      <c r="G12" s="10">
        <f>AVERAGE(B12,C12,D12,E12,F12)</f>
        <v>3994.6</v>
      </c>
      <c r="H12" s="11">
        <f>STDEV(B12,C12,D12,E12,F12)</f>
        <v>46.704389515333567</v>
      </c>
      <c r="I12" s="12">
        <f>H12/G12*100</f>
        <v>1.1691881418748704</v>
      </c>
      <c r="J12" s="12">
        <f>(MAX(B12:F12)-MIN(B12:F12))/(2*G12)*100</f>
        <v>1.6146798177539678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399.46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41072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F9" t="s">
        <v>8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4231</v>
      </c>
      <c r="C12" s="3">
        <v>4114</v>
      </c>
      <c r="D12" s="3">
        <v>4152</v>
      </c>
      <c r="E12" s="3">
        <v>4318</v>
      </c>
      <c r="F12" s="3">
        <v>4211</v>
      </c>
      <c r="G12" s="10">
        <f>AVERAGE(B12,C12,D12,E12,F12)</f>
        <v>4205.2</v>
      </c>
      <c r="H12" s="11">
        <f>STDEV(B12,C12,D12,E12,F12)</f>
        <v>78.375378786963452</v>
      </c>
      <c r="I12" s="12">
        <f>H12/G12*100</f>
        <v>1.8637729189328323</v>
      </c>
      <c r="J12" s="12">
        <f>(MAX(B12:F12)-MIN(B12:F12))/(2*G12)*100</f>
        <v>2.4255683439551037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420.52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41163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F9" t="s">
        <v>8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4187</v>
      </c>
      <c r="C12" s="3">
        <v>4130</v>
      </c>
      <c r="D12" s="3">
        <v>4136</v>
      </c>
      <c r="E12" s="3">
        <v>4150</v>
      </c>
      <c r="F12" s="3">
        <v>4137</v>
      </c>
      <c r="G12" s="10">
        <f>AVERAGE(B12,C12,D12,E12,F12)</f>
        <v>4148</v>
      </c>
      <c r="H12" s="11">
        <f>STDEV(B12,C12,D12,E12,F12)</f>
        <v>22.989127865145299</v>
      </c>
      <c r="I12" s="12">
        <f>H12/G12*100</f>
        <v>0.55422198324844019</v>
      </c>
      <c r="J12" s="12">
        <f>(MAX(B12:F12)-MIN(B12:F12))/(2*G12)*100</f>
        <v>0.68707810993249752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414.8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B5" sqref="B5"/>
    </sheetView>
  </sheetViews>
  <sheetFormatPr defaultRowHeight="12.75" x14ac:dyDescent="0.2"/>
  <sheetData>
    <row r="1" spans="1:10" x14ac:dyDescent="0.2">
      <c r="A1" s="1" t="s">
        <v>0</v>
      </c>
      <c r="B1" s="2">
        <v>39560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>
        <v>100</v>
      </c>
    </row>
    <row r="9" spans="1:10" x14ac:dyDescent="0.2">
      <c r="A9" s="1" t="s">
        <v>12</v>
      </c>
      <c r="B9" s="3">
        <v>1</v>
      </c>
      <c r="C9" s="1" t="s">
        <v>13</v>
      </c>
      <c r="E9" t="s">
        <v>40</v>
      </c>
    </row>
    <row r="10" spans="1:10" x14ac:dyDescent="0.2">
      <c r="A10" s="1" t="s">
        <v>42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3985</v>
      </c>
      <c r="C12" s="3">
        <v>4031</v>
      </c>
      <c r="D12" s="3">
        <v>4000</v>
      </c>
      <c r="E12" s="3">
        <v>4025</v>
      </c>
      <c r="F12" s="3">
        <v>4030</v>
      </c>
      <c r="G12" s="10">
        <f>AVERAGE(B12,C12,D12,E12,F12)</f>
        <v>4014.2</v>
      </c>
      <c r="H12" s="11">
        <f>STDEV(B12,C12,D12,E12,F12)</f>
        <v>20.632498636859278</v>
      </c>
      <c r="I12" s="12">
        <f>H12/G12*100</f>
        <v>0.51398780919882614</v>
      </c>
      <c r="J12" s="12">
        <f>(MAX(B12:F12)-MIN(B12:F12))/(2*G12)*100</f>
        <v>0.57296597080364708</v>
      </c>
    </row>
    <row r="13" spans="1:10" x14ac:dyDescent="0.2">
      <c r="A13" s="7"/>
      <c r="B13" s="9"/>
      <c r="C13" s="9"/>
      <c r="D13" s="9"/>
      <c r="E13" s="7" t="s">
        <v>18</v>
      </c>
      <c r="F13" s="13" t="s">
        <v>19</v>
      </c>
      <c r="G13" s="10">
        <f>AVERAGE(B12:F12)</f>
        <v>4014.2</v>
      </c>
      <c r="H13" s="11">
        <f>STDEV(B12:F12)</f>
        <v>20.632498636859278</v>
      </c>
      <c r="I13" s="12">
        <f>H13/G13*100</f>
        <v>0.51398780919882614</v>
      </c>
      <c r="J13" s="12">
        <f>(MAX(B12:F12)-MIN(B12:F12))/(2*G13)*100</f>
        <v>0.57296597080364708</v>
      </c>
    </row>
    <row r="14" spans="1:10" x14ac:dyDescent="0.2">
      <c r="A14" s="7"/>
      <c r="B14" s="9"/>
      <c r="C14" s="9"/>
      <c r="D14" s="9"/>
      <c r="E14" s="9"/>
      <c r="F14" s="9"/>
      <c r="I14" s="12"/>
    </row>
    <row r="15" spans="1:10" x14ac:dyDescent="0.2">
      <c r="A15" s="7"/>
      <c r="B15" s="9"/>
      <c r="C15" s="9"/>
      <c r="D15" s="9"/>
      <c r="E15" s="9"/>
      <c r="F15" s="9"/>
      <c r="G15" s="14" t="s">
        <v>20</v>
      </c>
      <c r="H15" s="11">
        <f>G13/D4</f>
        <v>401.41999999999996</v>
      </c>
      <c r="I15" s="3" t="s">
        <v>24</v>
      </c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1"/>
      <c r="B20" s="2"/>
      <c r="D20" s="1"/>
      <c r="G20" s="1"/>
    </row>
    <row r="21" spans="1:9" x14ac:dyDescent="0.2">
      <c r="A21" s="1"/>
      <c r="B21" s="3"/>
      <c r="D21" s="1"/>
      <c r="G21" s="1"/>
    </row>
    <row r="22" spans="1:9" x14ac:dyDescent="0.2">
      <c r="A22" s="1"/>
      <c r="B22" s="3"/>
    </row>
    <row r="23" spans="1:9" x14ac:dyDescent="0.2">
      <c r="A23" s="1"/>
      <c r="B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1"/>
      <c r="G26" s="6"/>
      <c r="H26" s="3"/>
    </row>
    <row r="27" spans="1:9" x14ac:dyDescent="0.2">
      <c r="A27" s="1"/>
      <c r="B27" s="3"/>
      <c r="C27" s="1"/>
    </row>
    <row r="28" spans="1:9" x14ac:dyDescent="0.2">
      <c r="A28" s="1"/>
      <c r="B28" s="3"/>
      <c r="C28" s="1"/>
    </row>
    <row r="29" spans="1:9" x14ac:dyDescent="0.2">
      <c r="A29" s="1"/>
    </row>
    <row r="30" spans="1:9" x14ac:dyDescent="0.2">
      <c r="A30" s="7"/>
      <c r="B30" s="7"/>
      <c r="C30" s="7"/>
      <c r="D30" s="7"/>
      <c r="E30" s="7"/>
      <c r="F30" s="7"/>
      <c r="G30" s="7"/>
      <c r="H30" s="7"/>
      <c r="I30" s="8"/>
    </row>
    <row r="31" spans="1:9" x14ac:dyDescent="0.2">
      <c r="A31" s="7"/>
      <c r="B31" s="9"/>
      <c r="C31" s="9"/>
      <c r="D31" s="9"/>
      <c r="E31" s="9"/>
      <c r="F31" s="9"/>
      <c r="G31" s="11"/>
      <c r="H31" s="11"/>
      <c r="I31" s="12"/>
    </row>
    <row r="32" spans="1:9" x14ac:dyDescent="0.2">
      <c r="A32" s="7"/>
      <c r="B32" s="3"/>
      <c r="C32" s="3"/>
      <c r="D32" s="3"/>
      <c r="E32" s="3"/>
      <c r="F32" s="3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7"/>
      <c r="F41" s="13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9"/>
      <c r="H43" s="9"/>
      <c r="I43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41256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F9" t="s">
        <v>8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3996</v>
      </c>
      <c r="C12" s="3">
        <v>3947</v>
      </c>
      <c r="D12" s="3">
        <v>3956</v>
      </c>
      <c r="E12" s="3">
        <v>4045</v>
      </c>
      <c r="F12" s="3">
        <v>3999</v>
      </c>
      <c r="G12" s="10">
        <f>AVERAGE(B12,C12,D12,E12,F12)</f>
        <v>3988.6</v>
      </c>
      <c r="H12" s="11">
        <f>STDEV(B12,C12,D12,E12,F12)</f>
        <v>39.17014168981266</v>
      </c>
      <c r="I12" s="12">
        <f>H12/G12*100</f>
        <v>0.98205239156126611</v>
      </c>
      <c r="J12" s="12">
        <f>(MAX(B12:F12)-MIN(B12:F12))/(2*G12)*100</f>
        <v>1.2285012285012287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398.86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41277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F9" t="s">
        <v>8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4021</v>
      </c>
      <c r="C12" s="3">
        <v>3960</v>
      </c>
      <c r="D12" s="3">
        <v>3979</v>
      </c>
      <c r="E12" s="3">
        <v>4088</v>
      </c>
      <c r="F12" s="3">
        <v>4037</v>
      </c>
      <c r="G12" s="10">
        <f>AVERAGE(B12,C12,D12,E12,F12)</f>
        <v>4017</v>
      </c>
      <c r="H12" s="11">
        <f>STDEV(B12,C12,D12,E12,F12)</f>
        <v>50.373604199024712</v>
      </c>
      <c r="I12" s="12">
        <f>H12/G12*100</f>
        <v>1.2540105600952132</v>
      </c>
      <c r="J12" s="12">
        <f>(MAX(B12:F12)-MIN(B12:F12))/(2*G12)*100</f>
        <v>1.5932287776947971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401.7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41372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F9" t="s">
        <v>8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3925</v>
      </c>
      <c r="C12" s="3">
        <v>3880</v>
      </c>
      <c r="D12" s="3">
        <v>3926</v>
      </c>
      <c r="E12" s="3">
        <v>4013</v>
      </c>
      <c r="F12" s="3">
        <v>3924</v>
      </c>
      <c r="G12" s="10">
        <f>AVERAGE(B12,C12,D12,E12,F12)</f>
        <v>3933.6</v>
      </c>
      <c r="H12" s="11">
        <f>STDEV(B12,C12,D12,E12,F12)</f>
        <v>48.479892739155268</v>
      </c>
      <c r="I12" s="12">
        <f>H12/G12*100</f>
        <v>1.232456089565672</v>
      </c>
      <c r="J12" s="12">
        <f>(MAX(B12:F12)-MIN(B12:F12))/(2*G12)*100</f>
        <v>1.6905633516371772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393.36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41480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F9" t="s">
        <v>8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4072</v>
      </c>
      <c r="C12" s="3">
        <v>4069</v>
      </c>
      <c r="D12" s="3">
        <v>4185</v>
      </c>
      <c r="E12" s="3">
        <v>4031</v>
      </c>
      <c r="F12" s="3">
        <v>3997</v>
      </c>
      <c r="G12" s="10">
        <f>AVERAGE(B12,C12,D12,E12,F12)</f>
        <v>4070.8</v>
      </c>
      <c r="H12" s="11">
        <f>STDEV(B12,C12,D12,E12,F12)</f>
        <v>70.846312536362817</v>
      </c>
      <c r="I12" s="12">
        <f>H12/G12*100</f>
        <v>1.740353555477125</v>
      </c>
      <c r="J12" s="12">
        <f>(MAX(B12:F12)-MIN(B12:F12))/(2*G12)*100</f>
        <v>2.309128426844846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407.08000000000004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41576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s="16" t="s">
        <v>57</v>
      </c>
      <c r="F9" t="s">
        <v>55</v>
      </c>
      <c r="G9" t="s">
        <v>56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3994</v>
      </c>
      <c r="C12" s="3">
        <v>4030</v>
      </c>
      <c r="D12" s="3">
        <v>4001</v>
      </c>
      <c r="E12" s="3">
        <v>3969</v>
      </c>
      <c r="F12" s="3">
        <v>3950</v>
      </c>
      <c r="G12" s="10">
        <f>AVERAGE(B12,C12,D12,E12,F12)</f>
        <v>3988.8</v>
      </c>
      <c r="H12" s="11">
        <f>STDEV(B12,C12,D12,E12,F12)</f>
        <v>30.703420004944075</v>
      </c>
      <c r="I12" s="12">
        <f>H12/G12*100</f>
        <v>0.76974077429161836</v>
      </c>
      <c r="J12" s="12">
        <f>(MAX(B12:F12)-MIN(B12:F12))/(2*G12)*100</f>
        <v>1.002807862013638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398.88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41649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s="16" t="s">
        <v>58</v>
      </c>
      <c r="F9" t="s">
        <v>59</v>
      </c>
      <c r="G9" t="s">
        <v>60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4001</v>
      </c>
      <c r="C12" s="3">
        <v>3945</v>
      </c>
      <c r="D12" s="3">
        <v>3935</v>
      </c>
      <c r="E12" s="3">
        <v>3963</v>
      </c>
      <c r="F12" s="3">
        <v>4076</v>
      </c>
      <c r="G12" s="10">
        <f>AVERAGE(B12,C12,D12,E12,F12)</f>
        <v>3984</v>
      </c>
      <c r="H12" s="11">
        <f>STDEV(B12,C12,D12,E12,F12)</f>
        <v>57.262553208881634</v>
      </c>
      <c r="I12" s="12">
        <f>H12/G12*100</f>
        <v>1.43731308255225</v>
      </c>
      <c r="J12" s="12">
        <f>(MAX(B12:F12)-MIN(B12:F12))/(2*G12)*100</f>
        <v>1.7695783132530123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398.4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41788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s="16" t="s">
        <v>61</v>
      </c>
      <c r="F9" t="s">
        <v>62</v>
      </c>
      <c r="G9" t="s">
        <v>63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4208</v>
      </c>
      <c r="C12" s="3">
        <v>4242</v>
      </c>
      <c r="D12" s="3">
        <v>4299</v>
      </c>
      <c r="E12" s="3">
        <v>4134</v>
      </c>
      <c r="F12" s="3">
        <v>4126</v>
      </c>
      <c r="G12" s="10">
        <f>AVERAGE(B12,C12,D12,E12,F12)</f>
        <v>4201.8</v>
      </c>
      <c r="H12" s="11">
        <f>STDEV(B12,C12,D12,E12,F12)</f>
        <v>73.220215787718075</v>
      </c>
      <c r="I12" s="12">
        <f>H12/G12*100</f>
        <v>1.7425916461449396</v>
      </c>
      <c r="J12" s="12">
        <f>(MAX(B12:F12)-MIN(B12:F12))/(2*G12)*100</f>
        <v>2.0586415345804179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420.18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I19" sqref="I19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41856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s="16" t="s">
        <v>64</v>
      </c>
      <c r="F9" t="s">
        <v>65</v>
      </c>
      <c r="G9" t="s">
        <v>66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3628</v>
      </c>
      <c r="C12" s="3">
        <v>3616</v>
      </c>
      <c r="D12" s="3">
        <v>3724</v>
      </c>
      <c r="E12" s="3">
        <v>3615</v>
      </c>
      <c r="F12" s="3">
        <v>3549</v>
      </c>
      <c r="G12" s="10">
        <f>AVERAGE(B12,C12,D12,E12,F12)</f>
        <v>3626.4</v>
      </c>
      <c r="H12" s="11">
        <f>STDEV(B12,C12,D12,E12,F12)</f>
        <v>62.763843094571577</v>
      </c>
      <c r="I12" s="12">
        <f>H12/G12*100</f>
        <v>1.7307479344410868</v>
      </c>
      <c r="J12" s="12">
        <f>(MAX(B12:F12)-MIN(B12:F12))/(2*G12)*100</f>
        <v>2.4128612397970439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362.64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M24" sqref="M24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41949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s="16" t="s">
        <v>64</v>
      </c>
      <c r="F9" t="s">
        <v>65</v>
      </c>
      <c r="G9" t="s">
        <v>66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3583</v>
      </c>
      <c r="C12" s="3">
        <v>3522</v>
      </c>
      <c r="D12" s="3">
        <v>3639</v>
      </c>
      <c r="E12" s="3">
        <v>3618</v>
      </c>
      <c r="F12" s="3">
        <v>3494</v>
      </c>
      <c r="G12" s="10">
        <f>AVERAGE(B12,C12,D12,E12,F12)</f>
        <v>3571.2</v>
      </c>
      <c r="H12" s="11">
        <f>STDEV(B12,C12,D12,E12,F12)</f>
        <v>61.86032654294673</v>
      </c>
      <c r="I12" s="12">
        <f>H12/G12*100</f>
        <v>1.7322000040027647</v>
      </c>
      <c r="J12" s="12">
        <f>(MAX(B12:F12)-MIN(B12:F12))/(2*G12)*100</f>
        <v>2.0301299283154122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357.12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R23" sqref="R2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42027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s="16" t="s">
        <v>53</v>
      </c>
      <c r="F9" t="s">
        <v>67</v>
      </c>
      <c r="G9" t="s">
        <v>68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3537</v>
      </c>
      <c r="C12" s="3">
        <v>3470</v>
      </c>
      <c r="D12" s="3">
        <v>3448</v>
      </c>
      <c r="E12" s="3">
        <v>3546</v>
      </c>
      <c r="F12" s="3">
        <v>3672</v>
      </c>
      <c r="G12" s="10">
        <f>AVERAGE(B12,C12,D12,E12,F12)</f>
        <v>3534.6</v>
      </c>
      <c r="H12" s="11">
        <f>STDEV(B12,C12,D12,E12,F12)</f>
        <v>87.588812070948876</v>
      </c>
      <c r="I12" s="12">
        <f>H12/G12*100</f>
        <v>2.4780402894513913</v>
      </c>
      <c r="J12" s="12">
        <f>(MAX(B12:F12)-MIN(B12:F12))/(2*G12)*100</f>
        <v>3.1686753805239629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353.46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5" sqref="B5"/>
    </sheetView>
  </sheetViews>
  <sheetFormatPr defaultRowHeight="12.75" x14ac:dyDescent="0.2"/>
  <sheetData>
    <row r="1" spans="1:10" x14ac:dyDescent="0.2">
      <c r="A1" s="1" t="s">
        <v>0</v>
      </c>
      <c r="B1" s="2">
        <v>39619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>
        <v>100</v>
      </c>
    </row>
    <row r="9" spans="1:10" x14ac:dyDescent="0.2">
      <c r="A9" s="1" t="s">
        <v>12</v>
      </c>
      <c r="B9" s="3">
        <v>1</v>
      </c>
      <c r="C9" s="1" t="s">
        <v>13</v>
      </c>
      <c r="E9" t="s">
        <v>39</v>
      </c>
    </row>
    <row r="10" spans="1:10" x14ac:dyDescent="0.2">
      <c r="A10" s="1" t="s">
        <v>42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4277</v>
      </c>
      <c r="C12" s="3">
        <v>4351</v>
      </c>
      <c r="D12" s="3">
        <v>4287</v>
      </c>
      <c r="E12" s="3">
        <v>4293</v>
      </c>
      <c r="F12" s="3">
        <v>4301</v>
      </c>
      <c r="G12" s="10">
        <f>AVERAGE(B12,C12,D12,E12,F12)</f>
        <v>4301.8</v>
      </c>
      <c r="H12" s="11">
        <f>STDEV(B12,C12,D12,E12,F12)</f>
        <v>28.865203966021095</v>
      </c>
      <c r="I12" s="12">
        <f>H12/G12*100</f>
        <v>0.67100292821658591</v>
      </c>
      <c r="J12" s="12">
        <f>(MAX(B12:F12)-MIN(B12:F12))/(2*G12)*100</f>
        <v>0.8601050722953183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430.18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3" sqref="B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42101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s="16" t="s">
        <v>53</v>
      </c>
      <c r="F9" t="s">
        <v>67</v>
      </c>
      <c r="G9" t="s">
        <v>68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3468</v>
      </c>
      <c r="C12" s="3">
        <v>3595</v>
      </c>
      <c r="D12" s="3">
        <v>3486</v>
      </c>
      <c r="E12" s="3">
        <v>3367</v>
      </c>
      <c r="F12" s="3">
        <v>3430</v>
      </c>
      <c r="G12" s="10">
        <f>AVERAGE(B12,C12,D12,E12,F12)</f>
        <v>3469.2</v>
      </c>
      <c r="H12" s="11">
        <f>STDEV(B12,C12,D12,E12,F12)</f>
        <v>83.801551298290406</v>
      </c>
      <c r="I12" s="12">
        <f>H12/G12*100</f>
        <v>2.4155872044935549</v>
      </c>
      <c r="J12" s="12">
        <f>(MAX(B12:F12)-MIN(B12:F12))/(2*G12)*100</f>
        <v>3.2860601867865791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346.91999999999996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G24" sqref="G24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42209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s="16" t="s">
        <v>53</v>
      </c>
      <c r="F9" t="s">
        <v>69</v>
      </c>
      <c r="G9" t="s">
        <v>70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3203</v>
      </c>
      <c r="C12" s="3">
        <v>3332</v>
      </c>
      <c r="D12" s="3">
        <v>3371</v>
      </c>
      <c r="E12" s="3">
        <v>3104</v>
      </c>
      <c r="F12" s="3">
        <v>3171</v>
      </c>
      <c r="G12" s="10">
        <f>AVERAGE(B12,C12,D12,E12,F12)</f>
        <v>3236.2</v>
      </c>
      <c r="H12" s="11">
        <f>STDEV(B12,C12,D12,E12,F12)</f>
        <v>112.00312495640468</v>
      </c>
      <c r="I12" s="12">
        <f>H12/G12*100</f>
        <v>3.460945706581938</v>
      </c>
      <c r="J12" s="12">
        <f>(MAX(B12:F12)-MIN(B12:F12))/(2*G12)*100</f>
        <v>4.1252085779618071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323.62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G9" sqref="G9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42298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s="16" t="s">
        <v>53</v>
      </c>
      <c r="F9" t="s">
        <v>71</v>
      </c>
      <c r="G9" t="s">
        <v>72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3340</v>
      </c>
      <c r="C12" s="3">
        <v>3340</v>
      </c>
      <c r="D12" s="3">
        <v>3290</v>
      </c>
      <c r="E12" s="3">
        <v>3250</v>
      </c>
      <c r="F12" s="3">
        <v>3270</v>
      </c>
      <c r="G12" s="10">
        <f>AVERAGE(B12,C12,D12,E12,F12)</f>
        <v>3298</v>
      </c>
      <c r="H12" s="11">
        <f>STDEV(B12,C12,D12,E12,F12)</f>
        <v>40.865633483405098</v>
      </c>
      <c r="I12" s="12">
        <f>H12/G12*100</f>
        <v>1.2391035016193177</v>
      </c>
      <c r="J12" s="12">
        <f>(MAX(B12:F12)-MIN(B12:F12))/(2*G12)*100</f>
        <v>1.364463311097635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329.8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17" sqref="D17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42375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s="16" t="s">
        <v>73</v>
      </c>
      <c r="G9" t="s">
        <v>8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3257</v>
      </c>
      <c r="C12" s="3">
        <v>3293</v>
      </c>
      <c r="D12" s="3">
        <v>3254</v>
      </c>
      <c r="E12" s="3">
        <v>3161</v>
      </c>
      <c r="F12" s="3">
        <v>3182</v>
      </c>
      <c r="G12" s="10">
        <f>AVERAGE(B12,C12,D12,E12,F12)</f>
        <v>3229.4</v>
      </c>
      <c r="H12" s="11">
        <f>STDEV(B12,C12,D12,E12,F12)</f>
        <v>55.53647450099799</v>
      </c>
      <c r="I12" s="12">
        <f>H12/G12*100</f>
        <v>1.7197149470798905</v>
      </c>
      <c r="J12" s="12">
        <f>(MAX(B12:F12)-MIN(B12:F12))/(2*G12)*100</f>
        <v>2.0437232922524307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322.94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J20" sqref="J20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42472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s="16" t="s">
        <v>73</v>
      </c>
      <c r="G9" t="s">
        <v>8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3362</v>
      </c>
      <c r="C12" s="3">
        <v>3271</v>
      </c>
      <c r="D12" s="3">
        <v>3354</v>
      </c>
      <c r="E12" s="3">
        <v>3390</v>
      </c>
      <c r="F12" s="3">
        <v>3302</v>
      </c>
      <c r="G12" s="10">
        <f>AVERAGE(B12,C12,D12,E12,F12)</f>
        <v>3335.8</v>
      </c>
      <c r="H12" s="11">
        <f>STDEV(B12,C12,D12,E12,F12)</f>
        <v>48.20995747768297</v>
      </c>
      <c r="I12" s="12">
        <f>H12/G12*100</f>
        <v>1.4452292546820245</v>
      </c>
      <c r="J12" s="12">
        <f>(MAX(B12:F12)-MIN(B12:F12))/(2*G12)*100</f>
        <v>1.7836800767432099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333.58000000000004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C15" sqref="C11:C1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42587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s="16" t="s">
        <v>73</v>
      </c>
      <c r="G9" t="s">
        <v>8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3364</v>
      </c>
      <c r="C12" s="3">
        <v>3258</v>
      </c>
      <c r="D12" s="3">
        <v>3370</v>
      </c>
      <c r="E12" s="3">
        <v>3334</v>
      </c>
      <c r="F12" s="3">
        <v>3256</v>
      </c>
      <c r="G12" s="10">
        <f>AVERAGE(B12,C12,D12,E12,F12)</f>
        <v>3316.4</v>
      </c>
      <c r="H12" s="11">
        <f>STDEV(B12,C12,D12,E12,F12)</f>
        <v>55.917796809244905</v>
      </c>
      <c r="I12" s="12">
        <f>H12/G12*100</f>
        <v>1.6860992886637591</v>
      </c>
      <c r="J12" s="12">
        <f>(MAX(B12:F12)-MIN(B12:F12))/(2*G12)*100</f>
        <v>1.7187311542636592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331.64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J21" sqref="J2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42663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s="16" t="s">
        <v>73</v>
      </c>
      <c r="G9" t="s">
        <v>8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3440</v>
      </c>
      <c r="C12" s="3">
        <v>3281</v>
      </c>
      <c r="D12" s="3">
        <v>3323</v>
      </c>
      <c r="E12" s="3">
        <v>3361</v>
      </c>
      <c r="F12" s="3">
        <v>3315</v>
      </c>
      <c r="G12" s="10">
        <f>AVERAGE(B12,C12,D12,E12,F12)</f>
        <v>3344</v>
      </c>
      <c r="H12" s="11">
        <f>STDEV(B12,C12,D12,E12,F12)</f>
        <v>60.737138556240858</v>
      </c>
      <c r="I12" s="12">
        <f>H12/G12*100</f>
        <v>1.8163019903182074</v>
      </c>
      <c r="J12" s="12">
        <f>(MAX(B12:F12)-MIN(B12:F12))/(2*G12)*100</f>
        <v>2.3773923444976077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334.4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G12" sqref="G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42738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s="16" t="s">
        <v>73</v>
      </c>
      <c r="G9" t="s">
        <v>8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3211</v>
      </c>
      <c r="C12" s="3">
        <v>3214</v>
      </c>
      <c r="D12" s="3">
        <v>3236</v>
      </c>
      <c r="E12" s="3">
        <v>3115</v>
      </c>
      <c r="F12" s="3">
        <v>3108</v>
      </c>
      <c r="G12" s="10">
        <f>AVERAGE(B12,C12,D12,E12,F12)</f>
        <v>3176.8</v>
      </c>
      <c r="H12" s="11">
        <f>STDEV(B12,C12,D12,E12,F12)</f>
        <v>60.437571096131911</v>
      </c>
      <c r="I12" s="12">
        <f>H12/G12*100</f>
        <v>1.9024669823763507</v>
      </c>
      <c r="J12" s="12">
        <f>(MAX(B12:F12)-MIN(B12:F12))/(2*G12)*100</f>
        <v>2.0146058927222361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317.68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3" sqref="B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42845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s="16" t="s">
        <v>73</v>
      </c>
      <c r="G9" t="s">
        <v>8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4004</v>
      </c>
      <c r="C12" s="3">
        <v>3936</v>
      </c>
      <c r="D12" s="3">
        <v>4001</v>
      </c>
      <c r="E12" s="3">
        <v>3962</v>
      </c>
      <c r="F12" s="3">
        <v>3888</v>
      </c>
      <c r="G12" s="10">
        <f>AVERAGE(B12,C12,D12,E12,F12)</f>
        <v>3958.2</v>
      </c>
      <c r="H12" s="11">
        <f>STDEV(B12,C12,D12,E12,F12)</f>
        <v>48.385948373468921</v>
      </c>
      <c r="I12" s="12">
        <f>H12/G12*100</f>
        <v>1.2224230300002255</v>
      </c>
      <c r="J12" s="12">
        <f>(MAX(B12:F12)-MIN(B12:F12))/(2*G12)*100</f>
        <v>1.4653125157900058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395.82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3" sqref="B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42934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s="16" t="s">
        <v>73</v>
      </c>
      <c r="G9" t="s">
        <v>8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3887</v>
      </c>
      <c r="C12" s="3">
        <v>3845</v>
      </c>
      <c r="D12" s="3">
        <v>3900</v>
      </c>
      <c r="E12" s="3">
        <v>3926</v>
      </c>
      <c r="F12" s="3">
        <v>3892</v>
      </c>
      <c r="G12" s="10">
        <f>AVERAGE(B12,C12,D12,E12,F12)</f>
        <v>3890</v>
      </c>
      <c r="H12" s="11">
        <f>STDEV(B12,C12,D12,E12,F12)</f>
        <v>29.300170647967224</v>
      </c>
      <c r="I12" s="12">
        <f>H12/G12*100</f>
        <v>0.75321775444645822</v>
      </c>
      <c r="J12" s="12">
        <f>(MAX(B12:F12)-MIN(B12:F12))/(2*G12)*100</f>
        <v>1.0411311053984575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389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5" sqref="B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39742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>
        <v>100</v>
      </c>
    </row>
    <row r="9" spans="1:10" x14ac:dyDescent="0.2">
      <c r="A9" s="1" t="s">
        <v>12</v>
      </c>
      <c r="B9" s="3">
        <v>1</v>
      </c>
      <c r="C9" s="1" t="s">
        <v>13</v>
      </c>
      <c r="E9" t="s">
        <v>43</v>
      </c>
    </row>
    <row r="10" spans="1:10" x14ac:dyDescent="0.2">
      <c r="A10" s="1" t="s">
        <v>42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4195</v>
      </c>
      <c r="C12" s="3">
        <v>4183</v>
      </c>
      <c r="D12" s="3">
        <v>4187</v>
      </c>
      <c r="E12" s="3">
        <v>4277</v>
      </c>
      <c r="F12" s="3">
        <v>4234</v>
      </c>
      <c r="G12" s="10">
        <f>AVERAGE(B12,C12,D12,E12,F12)</f>
        <v>4215.2</v>
      </c>
      <c r="H12" s="11">
        <f>STDEV(B12,C12,D12,E12,F12)</f>
        <v>40.039980019975033</v>
      </c>
      <c r="I12" s="12">
        <f>H12/G12*100</f>
        <v>0.9498951418669348</v>
      </c>
      <c r="J12" s="12">
        <f>(MAX(B12:F12)-MIN(B12:F12))/(2*G12)*100</f>
        <v>1.1150123363066997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421.52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24" sqref="H24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43013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s="16" t="s">
        <v>73</v>
      </c>
      <c r="G9" t="s">
        <v>8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4052</v>
      </c>
      <c r="C12" s="3">
        <v>3892</v>
      </c>
      <c r="D12" s="3">
        <v>3969</v>
      </c>
      <c r="E12" s="3">
        <v>3991</v>
      </c>
      <c r="F12" s="3">
        <v>3995</v>
      </c>
      <c r="G12" s="10">
        <f>AVERAGE(B12,C12,D12,E12,F12)</f>
        <v>3979.8</v>
      </c>
      <c r="H12" s="11">
        <f>STDEV(B12,C12,D12,E12,F12)</f>
        <v>57.867953134701416</v>
      </c>
      <c r="I12" s="12">
        <f>H12/G12*100</f>
        <v>1.4540417391502443</v>
      </c>
      <c r="J12" s="12">
        <f>(MAX(B12:F12)-MIN(B12:F12))/(2*G12)*100</f>
        <v>2.0101512638826069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397.98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E24" sqref="E24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43104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s="16" t="s">
        <v>73</v>
      </c>
      <c r="G9" t="s">
        <v>8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3875</v>
      </c>
      <c r="C12" s="3">
        <v>3869</v>
      </c>
      <c r="D12" s="3">
        <v>3932</v>
      </c>
      <c r="E12" s="3">
        <v>3944</v>
      </c>
      <c r="F12" s="3">
        <v>3887</v>
      </c>
      <c r="G12" s="10">
        <f>AVERAGE(B12,C12,D12,E12,F12)</f>
        <v>3901.4</v>
      </c>
      <c r="H12" s="11">
        <f>STDEV(B12,C12,D12,E12,F12)</f>
        <v>34.297230208866722</v>
      </c>
      <c r="I12" s="12">
        <f>H12/G12*100</f>
        <v>0.87910058463286822</v>
      </c>
      <c r="J12" s="12">
        <f>(MAX(B12:F12)-MIN(B12:F12))/(2*G12)*100</f>
        <v>0.96119341774747524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390.14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3" sqref="B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43216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s="16" t="s">
        <v>73</v>
      </c>
      <c r="G9" t="s">
        <v>8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3746</v>
      </c>
      <c r="C12" s="3">
        <v>3758</v>
      </c>
      <c r="D12" s="3">
        <v>3805</v>
      </c>
      <c r="E12" s="3">
        <v>3812</v>
      </c>
      <c r="F12" s="3">
        <v>3787</v>
      </c>
      <c r="G12" s="10">
        <f>AVERAGE(B12,C12,D12,E12,F12)</f>
        <v>3781.6</v>
      </c>
      <c r="H12" s="11">
        <f>STDEV(B12,C12,D12,E12,F12)</f>
        <v>28.832273583607659</v>
      </c>
      <c r="I12" s="12">
        <f>H12/G12*100</f>
        <v>0.76243583624940925</v>
      </c>
      <c r="J12" s="12">
        <f>(MAX(B12:F12)-MIN(B12:F12))/(2*G12)*100</f>
        <v>0.87264649883647127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378.15999999999997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3" sqref="B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43299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s="16" t="s">
        <v>73</v>
      </c>
      <c r="G9" t="s">
        <v>8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3880</v>
      </c>
      <c r="C12" s="3">
        <v>3794</v>
      </c>
      <c r="D12" s="3">
        <v>3841</v>
      </c>
      <c r="E12" s="3">
        <v>3890</v>
      </c>
      <c r="F12" s="3">
        <v>3840</v>
      </c>
      <c r="G12" s="10">
        <f>AVERAGE(B12,C12,D12,E12,F12)</f>
        <v>3849</v>
      </c>
      <c r="H12" s="11">
        <f>STDEV(B12,C12,D12,E12,F12)</f>
        <v>38.118237105091836</v>
      </c>
      <c r="I12" s="12">
        <f>H12/G12*100</f>
        <v>0.99034131216138832</v>
      </c>
      <c r="J12" s="12">
        <f>(MAX(B12:F12)-MIN(B12:F12))/(2*G12)*100</f>
        <v>1.2470771628994544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384.9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3" sqref="B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43417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s="16" t="s">
        <v>73</v>
      </c>
      <c r="G9" t="s">
        <v>8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3867</v>
      </c>
      <c r="C12" s="3">
        <v>3795</v>
      </c>
      <c r="D12" s="3">
        <v>3865</v>
      </c>
      <c r="E12" s="3">
        <v>3881</v>
      </c>
      <c r="F12" s="3">
        <v>3863</v>
      </c>
      <c r="G12" s="10">
        <f>AVERAGE(B12,C12,D12,E12,F12)</f>
        <v>3854.2</v>
      </c>
      <c r="H12" s="11">
        <f>STDEV(B12,C12,D12,E12,F12)</f>
        <v>33.840803772960243</v>
      </c>
      <c r="I12" s="12">
        <f>H12/G12*100</f>
        <v>0.87802407173888863</v>
      </c>
      <c r="J12" s="12">
        <f>(MAX(B12:F12)-MIN(B12:F12))/(2*G12)*100</f>
        <v>1.1156660266722018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385.41999999999996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" sqref="B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43529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s="16" t="s">
        <v>73</v>
      </c>
      <c r="G9" t="s">
        <v>8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3801</v>
      </c>
      <c r="C12" s="3">
        <v>3727</v>
      </c>
      <c r="D12" s="3">
        <v>3739</v>
      </c>
      <c r="E12" s="3">
        <v>3851</v>
      </c>
      <c r="F12" s="3">
        <v>3805</v>
      </c>
      <c r="G12" s="10">
        <f>AVERAGE(B12,C12,D12,E12,F12)</f>
        <v>3784.6</v>
      </c>
      <c r="H12" s="11">
        <f>STDEV(B12,C12,D12,E12,F12)</f>
        <v>51.213279527872452</v>
      </c>
      <c r="I12" s="12">
        <f>H12/G12*100</f>
        <v>1.3532019111100897</v>
      </c>
      <c r="J12" s="12">
        <f>(MAX(B12:F12)-MIN(B12:F12))/(2*G12)*100</f>
        <v>1.6382180415367542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378.46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F21" sqref="F2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43669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s="16" t="s">
        <v>73</v>
      </c>
      <c r="G9" t="s">
        <v>8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3809</v>
      </c>
      <c r="C12" s="3">
        <v>3718</v>
      </c>
      <c r="D12" s="3">
        <v>3783</v>
      </c>
      <c r="E12" s="3">
        <v>3774</v>
      </c>
      <c r="F12" s="3">
        <v>3782</v>
      </c>
      <c r="G12" s="10">
        <f>AVERAGE(B12,C12,D12,E12,F12)</f>
        <v>3773.2</v>
      </c>
      <c r="H12" s="11">
        <f>STDEV(B12,C12,D12,E12,F12)</f>
        <v>33.551453023676935</v>
      </c>
      <c r="I12" s="12">
        <f>H12/G12*100</f>
        <v>0.88920420395624233</v>
      </c>
      <c r="J12" s="12">
        <f>(MAX(B12:F12)-MIN(B12:F12))/(2*G12)*100</f>
        <v>1.2058729990459027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377.32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E17" sqref="E17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43802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s="16" t="s">
        <v>73</v>
      </c>
      <c r="G9" t="s">
        <v>8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3828</v>
      </c>
      <c r="C12" s="3">
        <v>3720</v>
      </c>
      <c r="D12" s="3">
        <v>3794</v>
      </c>
      <c r="E12" s="3">
        <v>3852</v>
      </c>
      <c r="F12" s="3">
        <v>3780</v>
      </c>
      <c r="G12" s="10">
        <f>AVERAGE(B12,C12,D12,E12,F12)</f>
        <v>3794.8</v>
      </c>
      <c r="H12" s="11">
        <f>STDEV(B12,C12,D12,E12,F12)</f>
        <v>50.469792945880009</v>
      </c>
      <c r="I12" s="12">
        <f>H12/G12*100</f>
        <v>1.329972408186993</v>
      </c>
      <c r="J12" s="12">
        <f>(MAX(B12:F12)-MIN(B12:F12))/(2*G12)*100</f>
        <v>1.7392220933909561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379.48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13" sqref="D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43861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s="16" t="s">
        <v>73</v>
      </c>
      <c r="G9" t="s">
        <v>8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3959</v>
      </c>
      <c r="C12" s="3">
        <v>3859</v>
      </c>
      <c r="D12" s="3">
        <v>3964</v>
      </c>
      <c r="E12" s="3">
        <v>3998</v>
      </c>
      <c r="F12" s="3">
        <v>3967</v>
      </c>
      <c r="G12" s="10">
        <f>AVERAGE(B12,C12,D12,E12,F12)</f>
        <v>3949.4</v>
      </c>
      <c r="H12" s="11">
        <f>STDEV(B12,C12,D12,E12,F12)</f>
        <v>52.79488611598665</v>
      </c>
      <c r="I12" s="12">
        <f>H12/G12*100</f>
        <v>1.3367824509035966</v>
      </c>
      <c r="J12" s="12">
        <f>(MAX(B12:F12)-MIN(B12:F12))/(2*G12)*100</f>
        <v>1.7597609763508382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394.94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3" sqref="B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43987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s="16" t="s">
        <v>73</v>
      </c>
      <c r="G9" t="s">
        <v>8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3829</v>
      </c>
      <c r="C12" s="3">
        <v>3754</v>
      </c>
      <c r="D12" s="3">
        <v>3822</v>
      </c>
      <c r="E12" s="3">
        <v>3860</v>
      </c>
      <c r="F12" s="3">
        <v>3809</v>
      </c>
      <c r="G12" s="10">
        <f>AVERAGE(B12,C12,D12,E12,F12)</f>
        <v>3814.8</v>
      </c>
      <c r="H12" s="11">
        <f>STDEV(B12,C12,D12,E12,F12)</f>
        <v>38.816233717350784</v>
      </c>
      <c r="I12" s="12">
        <f>H12/G12*100</f>
        <v>1.0175168742096776</v>
      </c>
      <c r="J12" s="12">
        <f>(MAX(B12:F12)-MIN(B12:F12))/(2*G12)*100</f>
        <v>1.3893257837894515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381.48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5" sqref="B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39834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>
        <v>100</v>
      </c>
    </row>
    <row r="9" spans="1:10" x14ac:dyDescent="0.2">
      <c r="A9" s="1" t="s">
        <v>12</v>
      </c>
      <c r="B9" s="3">
        <v>1</v>
      </c>
      <c r="C9" s="1" t="s">
        <v>13</v>
      </c>
      <c r="E9" t="s">
        <v>44</v>
      </c>
    </row>
    <row r="10" spans="1:10" x14ac:dyDescent="0.2">
      <c r="A10" s="1" t="s">
        <v>42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4142</v>
      </c>
      <c r="C12" s="3">
        <v>4149</v>
      </c>
      <c r="D12" s="3">
        <v>4185</v>
      </c>
      <c r="E12" s="3">
        <v>4169</v>
      </c>
      <c r="F12" s="3">
        <v>4156</v>
      </c>
      <c r="G12" s="10">
        <f>AVERAGE(B12,C12,D12,E12,F12)</f>
        <v>4160.2</v>
      </c>
      <c r="H12" s="11">
        <f>STDEV(B12,C12,D12,E12,F12)</f>
        <v>17.079227148791013</v>
      </c>
      <c r="I12" s="12">
        <f>H12/G12*100</f>
        <v>0.41053860748980853</v>
      </c>
      <c r="J12" s="12">
        <f>(MAX(B12:F12)-MIN(B12:F12))/(2*G12)*100</f>
        <v>0.51680207682322965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416.02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J21" sqref="J2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44130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s="16" t="s">
        <v>73</v>
      </c>
      <c r="G9" t="s">
        <v>8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3783</v>
      </c>
      <c r="C12" s="3">
        <v>3695</v>
      </c>
      <c r="D12" s="3">
        <v>3723</v>
      </c>
      <c r="E12" s="3">
        <v>3770</v>
      </c>
      <c r="F12" s="3">
        <v>3770</v>
      </c>
      <c r="G12" s="10">
        <f>AVERAGE(B12,C12,D12,E12,F12)</f>
        <v>3748.2</v>
      </c>
      <c r="H12" s="11">
        <f>STDEV(B12,C12,D12,E12,F12)</f>
        <v>37.505999520076784</v>
      </c>
      <c r="I12" s="12">
        <f>H12/G12*100</f>
        <v>1.0006402945434285</v>
      </c>
      <c r="J12" s="12">
        <f>(MAX(B12:F12)-MIN(B12:F12))/(2*G12)*100</f>
        <v>1.1738968037991571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374.82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44203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s="16" t="s">
        <v>73</v>
      </c>
      <c r="G9" t="s">
        <v>8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3891</v>
      </c>
      <c r="C12" s="3">
        <v>3817</v>
      </c>
      <c r="D12" s="3">
        <v>3823</v>
      </c>
      <c r="E12" s="3">
        <v>3872</v>
      </c>
      <c r="F12" s="3">
        <v>3850</v>
      </c>
      <c r="G12" s="10">
        <f>AVERAGE(B12,C12,D12,E12,F12)</f>
        <v>3850.6</v>
      </c>
      <c r="H12" s="11">
        <f>STDEV(B12,C12,D12,E12,F12)</f>
        <v>31.548375552474962</v>
      </c>
      <c r="I12" s="12">
        <f>H12/G12*100</f>
        <v>0.81931064126304887</v>
      </c>
      <c r="J12" s="12">
        <f>(MAX(B12:F12)-MIN(B12:F12))/(2*G12)*100</f>
        <v>0.9608892120708461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385.06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17" sqref="H17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44309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s="16" t="s">
        <v>73</v>
      </c>
      <c r="G9" t="s">
        <v>8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3924</v>
      </c>
      <c r="C12" s="3">
        <v>3918</v>
      </c>
      <c r="D12" s="3">
        <v>3868</v>
      </c>
      <c r="E12" s="3">
        <v>3919</v>
      </c>
      <c r="F12" s="3">
        <v>3943</v>
      </c>
      <c r="G12" s="10">
        <f>AVERAGE(B12,C12,D12,E12,F12)</f>
        <v>3914.4</v>
      </c>
      <c r="H12" s="11">
        <f>STDEV(B12,C12,D12,E12,F12)</f>
        <v>27.8262466028029</v>
      </c>
      <c r="I12" s="12">
        <f>H12/G12*100</f>
        <v>0.71086875645827974</v>
      </c>
      <c r="J12" s="12">
        <f>(MAX(B12:F12)-MIN(B12:F12))/(2*G12)*100</f>
        <v>0.95800122624156958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391.44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C28" sqref="C28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44403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  <c r="D9" s="16" t="s">
        <v>74</v>
      </c>
      <c r="G9" t="s">
        <v>8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3937</v>
      </c>
      <c r="C12" s="3">
        <v>3933</v>
      </c>
      <c r="D12" s="3">
        <v>3934</v>
      </c>
      <c r="E12" s="3">
        <v>3977</v>
      </c>
      <c r="F12" s="3">
        <v>3935</v>
      </c>
      <c r="G12" s="10">
        <f>AVERAGE(B12,C12,D12,E12,F12)</f>
        <v>3943.2</v>
      </c>
      <c r="H12" s="11">
        <f>STDEV(B12,C12,D12,E12,F12)</f>
        <v>18.952572384771415</v>
      </c>
      <c r="I12" s="12">
        <f>H12/G12*100</f>
        <v>0.48063938894226554</v>
      </c>
      <c r="J12" s="12">
        <f>(MAX(B12:F12)-MIN(B12:F12))/(2*G12)*100</f>
        <v>0.55792249949279771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394.32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5" sqref="B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39945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>
        <v>100</v>
      </c>
    </row>
    <row r="9" spans="1:10" x14ac:dyDescent="0.2">
      <c r="A9" s="1" t="s">
        <v>12</v>
      </c>
      <c r="B9" s="3">
        <v>1</v>
      </c>
      <c r="C9" s="1" t="s">
        <v>13</v>
      </c>
      <c r="E9" t="s">
        <v>44</v>
      </c>
    </row>
    <row r="10" spans="1:10" x14ac:dyDescent="0.2">
      <c r="A10" s="1" t="s">
        <v>42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4119</v>
      </c>
      <c r="C12" s="3">
        <v>4195</v>
      </c>
      <c r="D12" s="3">
        <v>4109</v>
      </c>
      <c r="E12" s="3">
        <v>4081</v>
      </c>
      <c r="F12" s="3">
        <v>4118</v>
      </c>
      <c r="G12" s="10">
        <f>AVERAGE(B12,C12,D12,E12,F12)</f>
        <v>4124.3999999999996</v>
      </c>
      <c r="H12" s="11">
        <f>STDEV(B12,C12,D12,E12,F12)</f>
        <v>42.353276142466243</v>
      </c>
      <c r="I12" s="12">
        <f>H12/G12*100</f>
        <v>1.0268954549138358</v>
      </c>
      <c r="J12" s="12">
        <f>(MAX(B12:F12)-MIN(B12:F12))/(2*G12)*100</f>
        <v>1.3820192027931337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412.43999999999994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5" sqref="B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40011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3986</v>
      </c>
      <c r="C12" s="3">
        <v>3931</v>
      </c>
      <c r="D12" s="3">
        <v>3997</v>
      </c>
      <c r="E12" s="3">
        <v>4064</v>
      </c>
      <c r="F12" s="3">
        <v>3934</v>
      </c>
      <c r="G12" s="10">
        <f>AVERAGE(B12,C12,D12,E12,F12)</f>
        <v>3982.4</v>
      </c>
      <c r="H12" s="11">
        <f>STDEV(B12,C12,D12,E12,F12)</f>
        <v>54.472929056550647</v>
      </c>
      <c r="I12" s="12">
        <f>H12/G12*100</f>
        <v>1.3678417300258801</v>
      </c>
      <c r="J12" s="12">
        <f>(MAX(B12:F12)-MIN(B12:F12))/(2*G12)*100</f>
        <v>1.6698473282442747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398.24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5" sqref="B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40141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4077</v>
      </c>
      <c r="C12" s="3">
        <v>4061</v>
      </c>
      <c r="D12" s="3">
        <v>3979</v>
      </c>
      <c r="E12" s="3">
        <v>3991</v>
      </c>
      <c r="F12" s="3">
        <v>4141</v>
      </c>
      <c r="G12" s="10">
        <f>AVERAGE(B12,C12,D12,E12,F12)</f>
        <v>4049.8</v>
      </c>
      <c r="H12" s="11">
        <f>STDEV(B12,C12,D12,E12,F12)</f>
        <v>66.431920038487519</v>
      </c>
      <c r="I12" s="12">
        <f>H12/G12*100</f>
        <v>1.6403753281270066</v>
      </c>
      <c r="J12" s="12">
        <f>(MAX(B12:F12)-MIN(B12:F12))/(2*G12)*100</f>
        <v>2.0000987703096449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404.98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5" sqref="B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40226</v>
      </c>
      <c r="D1" s="1" t="s">
        <v>1</v>
      </c>
      <c r="E1" t="s">
        <v>33</v>
      </c>
      <c r="G1" s="1" t="s">
        <v>22</v>
      </c>
      <c r="H1" t="s">
        <v>27</v>
      </c>
    </row>
    <row r="2" spans="1:10" x14ac:dyDescent="0.2">
      <c r="A2" s="1" t="s">
        <v>31</v>
      </c>
      <c r="B2" s="3" t="s">
        <v>30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34</v>
      </c>
    </row>
    <row r="4" spans="1:10" x14ac:dyDescent="0.2">
      <c r="A4" s="1" t="s">
        <v>3</v>
      </c>
      <c r="B4" s="3">
        <v>250</v>
      </c>
      <c r="C4" s="1" t="s">
        <v>4</v>
      </c>
      <c r="D4" s="5">
        <v>10</v>
      </c>
      <c r="E4" t="s">
        <v>26</v>
      </c>
      <c r="F4" s="6" t="s">
        <v>6</v>
      </c>
      <c r="G4" s="5" t="s">
        <v>36</v>
      </c>
      <c r="H4" s="6" t="s">
        <v>37</v>
      </c>
      <c r="I4" s="5" t="s">
        <v>38</v>
      </c>
    </row>
    <row r="5" spans="1:10" x14ac:dyDescent="0.2">
      <c r="A5" s="6" t="s">
        <v>5</v>
      </c>
      <c r="B5" s="3" t="s">
        <v>52</v>
      </c>
      <c r="C5" s="6" t="s">
        <v>5</v>
      </c>
      <c r="D5" s="3" t="s">
        <v>35</v>
      </c>
      <c r="E5" s="6" t="s">
        <v>5</v>
      </c>
      <c r="F5" s="3" t="s">
        <v>28</v>
      </c>
      <c r="G5" s="6" t="s">
        <v>5</v>
      </c>
      <c r="H5" s="3" t="s">
        <v>29</v>
      </c>
    </row>
    <row r="6" spans="1:10" x14ac:dyDescent="0.2">
      <c r="A6" s="6" t="s">
        <v>7</v>
      </c>
      <c r="B6" s="3">
        <v>400</v>
      </c>
      <c r="C6" s="6" t="s">
        <v>7</v>
      </c>
      <c r="D6" s="3">
        <v>900</v>
      </c>
      <c r="E6" s="6" t="s">
        <v>7</v>
      </c>
      <c r="F6" s="3">
        <v>0</v>
      </c>
      <c r="G6" s="6" t="s">
        <v>7</v>
      </c>
      <c r="H6" s="3">
        <v>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50</v>
      </c>
    </row>
    <row r="9" spans="1:10" x14ac:dyDescent="0.2">
      <c r="A9" s="1" t="s">
        <v>12</v>
      </c>
      <c r="B9" s="3">
        <v>1</v>
      </c>
      <c r="C9" s="1" t="s">
        <v>13</v>
      </c>
    </row>
    <row r="10" spans="1:10" x14ac:dyDescent="0.2">
      <c r="A10" s="1" t="s">
        <v>8</v>
      </c>
      <c r="D10" t="s">
        <v>8</v>
      </c>
    </row>
    <row r="11" spans="1:10" x14ac:dyDescent="0.2">
      <c r="A11" s="7" t="s">
        <v>14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32</v>
      </c>
      <c r="B12" s="3">
        <v>4118</v>
      </c>
      <c r="C12" s="3">
        <v>4071</v>
      </c>
      <c r="D12" s="3">
        <v>4085</v>
      </c>
      <c r="E12" s="3">
        <v>4068</v>
      </c>
      <c r="F12" s="3">
        <v>4022</v>
      </c>
      <c r="G12" s="10">
        <f>AVERAGE(B12,C12,D12,E12,F12)</f>
        <v>4072.8</v>
      </c>
      <c r="H12" s="11">
        <f>STDEV(B12,C12,D12,E12,F12)</f>
        <v>34.63668575369185</v>
      </c>
      <c r="I12" s="12">
        <f>H12/G12*100</f>
        <v>0.85043915128883929</v>
      </c>
      <c r="J12" s="12">
        <f>(MAX(B12:F12)-MIN(B12:F12))/(2*G12)*100</f>
        <v>1.1785503830288746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407.28000000000003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R1</vt:lpstr>
      <vt:lpstr>R2 </vt:lpstr>
      <vt:lpstr>R3</vt:lpstr>
      <vt:lpstr>R4</vt:lpstr>
      <vt:lpstr>R5</vt:lpstr>
      <vt:lpstr>R6</vt:lpstr>
      <vt:lpstr>R7</vt:lpstr>
      <vt:lpstr>R8</vt:lpstr>
      <vt:lpstr>R9</vt:lpstr>
      <vt:lpstr>R10</vt:lpstr>
      <vt:lpstr>R11</vt:lpstr>
      <vt:lpstr>R12</vt:lpstr>
      <vt:lpstr>R13</vt:lpstr>
      <vt:lpstr>R14</vt:lpstr>
      <vt:lpstr>R15</vt:lpstr>
      <vt:lpstr>R16</vt:lpstr>
      <vt:lpstr>R17</vt:lpstr>
      <vt:lpstr>R18</vt:lpstr>
      <vt:lpstr>R19</vt:lpstr>
      <vt:lpstr>R20</vt:lpstr>
      <vt:lpstr>R21</vt:lpstr>
      <vt:lpstr>R22</vt:lpstr>
      <vt:lpstr>R23</vt:lpstr>
      <vt:lpstr>R24</vt:lpstr>
      <vt:lpstr>R25</vt:lpstr>
      <vt:lpstr>R26</vt:lpstr>
      <vt:lpstr>R27</vt:lpstr>
      <vt:lpstr>R28</vt:lpstr>
      <vt:lpstr>R29</vt:lpstr>
      <vt:lpstr>R30</vt:lpstr>
      <vt:lpstr>R31</vt:lpstr>
      <vt:lpstr>R32</vt:lpstr>
      <vt:lpstr>R33</vt:lpstr>
      <vt:lpstr>R34</vt:lpstr>
      <vt:lpstr>R35</vt:lpstr>
      <vt:lpstr>R36</vt:lpstr>
      <vt:lpstr>R37</vt:lpstr>
      <vt:lpstr>R38</vt:lpstr>
      <vt:lpstr>R39</vt:lpstr>
      <vt:lpstr>R40</vt:lpstr>
      <vt:lpstr>R41</vt:lpstr>
      <vt:lpstr>R42</vt:lpstr>
      <vt:lpstr>R43</vt:lpstr>
      <vt:lpstr>R44</vt:lpstr>
      <vt:lpstr>R45</vt:lpstr>
      <vt:lpstr>R46</vt:lpstr>
      <vt:lpstr>R47</vt:lpstr>
      <vt:lpstr>R48</vt:lpstr>
      <vt:lpstr>R49</vt:lpstr>
      <vt:lpstr>R50</vt:lpstr>
      <vt:lpstr>R51</vt:lpstr>
      <vt:lpstr>R52</vt:lpstr>
      <vt:lpstr>R53</vt:lpstr>
    </vt:vector>
  </TitlesOfParts>
  <Company>Tystar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H</dc:creator>
  <cp:lastModifiedBy>Pollack, Gordon</cp:lastModifiedBy>
  <cp:lastPrinted>2005-06-08T13:32:10Z</cp:lastPrinted>
  <dcterms:created xsi:type="dcterms:W3CDTF">2002-08-28T03:45:21Z</dcterms:created>
  <dcterms:modified xsi:type="dcterms:W3CDTF">2021-07-30T14:46:57Z</dcterms:modified>
</cp:coreProperties>
</file>