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p052000\Documents\UTD\Tools\Unaxis_PECVD\Process_Quals\"/>
    </mc:Choice>
  </mc:AlternateContent>
  <bookViews>
    <workbookView xWindow="2580" yWindow="570" windowWidth="11370" windowHeight="5865" firstSheet="11" activeTab="28"/>
  </bookViews>
  <sheets>
    <sheet name="R1" sheetId="20" r:id="rId1"/>
    <sheet name="R2" sheetId="21" r:id="rId2"/>
    <sheet name="R3" sheetId="22" r:id="rId3"/>
    <sheet name="R4" sheetId="23" r:id="rId4"/>
    <sheet name="R5" sheetId="24" r:id="rId5"/>
    <sheet name="R6" sheetId="25" r:id="rId6"/>
    <sheet name="R7" sheetId="26" r:id="rId7"/>
    <sheet name="R8" sheetId="27" r:id="rId8"/>
    <sheet name="R9" sheetId="28" r:id="rId9"/>
    <sheet name="R10" sheetId="29" r:id="rId10"/>
    <sheet name="R11" sheetId="30" r:id="rId11"/>
    <sheet name="R12" sheetId="31" r:id="rId12"/>
    <sheet name="R13" sheetId="32" r:id="rId13"/>
    <sheet name="R14" sheetId="33" r:id="rId14"/>
    <sheet name="R15" sheetId="34" r:id="rId15"/>
    <sheet name="R16" sheetId="35" r:id="rId16"/>
    <sheet name="R17" sheetId="36" r:id="rId17"/>
    <sheet name="R18" sheetId="37" r:id="rId18"/>
    <sheet name="R19" sheetId="38" r:id="rId19"/>
    <sheet name="R20" sheetId="39" r:id="rId20"/>
    <sheet name="R21" sheetId="40" r:id="rId21"/>
    <sheet name="R22" sheetId="41" r:id="rId22"/>
    <sheet name="R23" sheetId="42" r:id="rId23"/>
    <sheet name="R24" sheetId="43" r:id="rId24"/>
    <sheet name="R25" sheetId="44" r:id="rId25"/>
    <sheet name="R26" sheetId="45" r:id="rId26"/>
    <sheet name="R27" sheetId="46" r:id="rId27"/>
    <sheet name="R28" sheetId="47" r:id="rId28"/>
    <sheet name="R29" sheetId="48" r:id="rId29"/>
  </sheets>
  <calcPr calcId="162913"/>
</workbook>
</file>

<file path=xl/calcChain.xml><?xml version="1.0" encoding="utf-8"?>
<calcChain xmlns="http://schemas.openxmlformats.org/spreadsheetml/2006/main">
  <c r="H12" i="48" l="1"/>
  <c r="G12" i="48"/>
  <c r="H13" i="48" s="1"/>
  <c r="I12" i="48" l="1"/>
  <c r="J12" i="48"/>
  <c r="H12" i="47"/>
  <c r="I12" i="47" s="1"/>
  <c r="G12" i="47"/>
  <c r="H13" i="47" s="1"/>
  <c r="J12" i="47" l="1"/>
  <c r="H12" i="46"/>
  <c r="G12" i="46"/>
  <c r="H13" i="46" s="1"/>
  <c r="I12" i="46" l="1"/>
  <c r="J12" i="46"/>
  <c r="H12" i="45"/>
  <c r="G12" i="45"/>
  <c r="H13" i="45" s="1"/>
  <c r="I12" i="45" l="1"/>
  <c r="J12" i="45"/>
  <c r="H12" i="44"/>
  <c r="G12" i="44"/>
  <c r="J12" i="44" s="1"/>
  <c r="I12" i="44" l="1"/>
  <c r="H13" i="44"/>
  <c r="H15" i="43"/>
  <c r="I15" i="43" s="1"/>
  <c r="G15" i="43"/>
  <c r="H12" i="43"/>
  <c r="G12" i="43"/>
  <c r="H13" i="43" s="1"/>
  <c r="H15" i="42"/>
  <c r="I15" i="42" s="1"/>
  <c r="G15" i="42"/>
  <c r="H12" i="42"/>
  <c r="I12" i="42" s="1"/>
  <c r="G12" i="42"/>
  <c r="J12" i="42" s="1"/>
  <c r="I12" i="43" l="1"/>
  <c r="J12" i="43"/>
  <c r="H13" i="42"/>
  <c r="I15" i="41"/>
  <c r="H15" i="41"/>
  <c r="G15" i="41"/>
  <c r="G12" i="41"/>
  <c r="H12" i="41"/>
  <c r="I12" i="41" s="1"/>
  <c r="H13" i="41"/>
  <c r="J12" i="41" l="1"/>
  <c r="H12" i="40"/>
  <c r="I12" i="40" s="1"/>
  <c r="G12" i="40"/>
  <c r="H14" i="40" s="1"/>
  <c r="J12" i="40" l="1"/>
  <c r="H12" i="39"/>
  <c r="I12" i="39" s="1"/>
  <c r="G12" i="39"/>
  <c r="H14" i="39" s="1"/>
  <c r="J12" i="39" l="1"/>
  <c r="H12" i="38"/>
  <c r="I12" i="38" s="1"/>
  <c r="G12" i="38"/>
  <c r="H14" i="38" s="1"/>
  <c r="J12" i="38" l="1"/>
  <c r="H12" i="37"/>
  <c r="G12" i="37"/>
  <c r="J12" i="37" s="1"/>
  <c r="I12" i="37" l="1"/>
  <c r="H14" i="37"/>
  <c r="H12" i="36"/>
  <c r="G12" i="36"/>
  <c r="H14" i="36" s="1"/>
  <c r="I12" i="36" l="1"/>
  <c r="J12" i="36"/>
  <c r="H12" i="35"/>
  <c r="G12" i="35"/>
  <c r="H14" i="35" s="1"/>
  <c r="I12" i="35" l="1"/>
  <c r="J12" i="35"/>
  <c r="H12" i="34"/>
  <c r="G12" i="34"/>
  <c r="H14" i="34" s="1"/>
  <c r="I12" i="34" l="1"/>
  <c r="J12" i="34"/>
  <c r="H12" i="33"/>
  <c r="G12" i="33"/>
  <c r="H14" i="33" s="1"/>
  <c r="I12" i="33" l="1"/>
  <c r="J12" i="33"/>
  <c r="H12" i="32"/>
  <c r="G12" i="32"/>
  <c r="H14" i="32" s="1"/>
  <c r="I12" i="32" l="1"/>
  <c r="J12" i="32"/>
  <c r="H12" i="31"/>
  <c r="G12" i="31"/>
  <c r="H14" i="31" s="1"/>
  <c r="H12" i="30"/>
  <c r="G12" i="30"/>
  <c r="I12" i="30" s="1"/>
  <c r="H14" i="30"/>
  <c r="H12" i="29"/>
  <c r="G12" i="29"/>
  <c r="H14" i="29"/>
  <c r="H12" i="28"/>
  <c r="I12" i="28" s="1"/>
  <c r="G12" i="28"/>
  <c r="H14" i="28" s="1"/>
  <c r="H12" i="27"/>
  <c r="I12" i="27"/>
  <c r="G12" i="27"/>
  <c r="H14" i="27" s="1"/>
  <c r="H12" i="26"/>
  <c r="G12" i="26"/>
  <c r="H14" i="26" s="1"/>
  <c r="H12" i="25"/>
  <c r="G12" i="25"/>
  <c r="I12" i="25" s="1"/>
  <c r="H14" i="25"/>
  <c r="H12" i="24"/>
  <c r="G12" i="24"/>
  <c r="H14" i="24"/>
  <c r="H12" i="23"/>
  <c r="G12" i="23"/>
  <c r="H14" i="23" s="1"/>
  <c r="H12" i="22"/>
  <c r="I12" i="22"/>
  <c r="G12" i="22"/>
  <c r="J12" i="22" s="1"/>
  <c r="H12" i="21"/>
  <c r="I12" i="21"/>
  <c r="G12" i="21"/>
  <c r="J12" i="21" s="1"/>
  <c r="H12" i="20"/>
  <c r="I12" i="20"/>
  <c r="G12" i="20"/>
  <c r="J12" i="20" s="1"/>
  <c r="H14" i="20"/>
  <c r="I12" i="23"/>
  <c r="J12" i="23"/>
  <c r="H14" i="21"/>
  <c r="H14" i="22"/>
  <c r="I12" i="24"/>
  <c r="J12" i="24"/>
  <c r="J12" i="25"/>
  <c r="I12" i="26"/>
  <c r="J12" i="27"/>
  <c r="J12" i="28"/>
  <c r="I12" i="29"/>
  <c r="J12" i="29"/>
  <c r="J12" i="31" l="1"/>
  <c r="J12" i="30"/>
  <c r="I12" i="31"/>
  <c r="J12" i="26"/>
</calcChain>
</file>

<file path=xl/sharedStrings.xml><?xml version="1.0" encoding="utf-8"?>
<sst xmlns="http://schemas.openxmlformats.org/spreadsheetml/2006/main" count="1714" uniqueCount="58">
  <si>
    <t>DATE:</t>
  </si>
  <si>
    <t>RECIPE:</t>
  </si>
  <si>
    <t>Process:</t>
  </si>
  <si>
    <t>DEP TIME</t>
  </si>
  <si>
    <t>GAS</t>
  </si>
  <si>
    <t>PRCPR</t>
  </si>
  <si>
    <t>FLOW</t>
  </si>
  <si>
    <t xml:space="preserve"> </t>
  </si>
  <si>
    <t>WAFER:</t>
  </si>
  <si>
    <t>SIZE</t>
  </si>
  <si>
    <t>Substrate:</t>
  </si>
  <si>
    <t>LOAD</t>
  </si>
  <si>
    <t>Comment:</t>
  </si>
  <si>
    <t>POSITION</t>
  </si>
  <si>
    <t>Mean Avg</t>
  </si>
  <si>
    <t>S1 Dev</t>
  </si>
  <si>
    <t xml:space="preserve"> + or - %</t>
  </si>
  <si>
    <t>Dep Rate:</t>
  </si>
  <si>
    <t>HI-LO%</t>
  </si>
  <si>
    <t>Operator</t>
  </si>
  <si>
    <t>4" SILICON</t>
  </si>
  <si>
    <t>A/min</t>
  </si>
  <si>
    <t>100mm</t>
  </si>
  <si>
    <t>min</t>
  </si>
  <si>
    <t>Gordon</t>
  </si>
  <si>
    <t>PD01</t>
  </si>
  <si>
    <t>Tool ID:</t>
  </si>
  <si>
    <t>center</t>
  </si>
  <si>
    <t>Power</t>
  </si>
  <si>
    <t>TEMP:</t>
  </si>
  <si>
    <t>Center</t>
  </si>
  <si>
    <t>Top</t>
  </si>
  <si>
    <t>Left</t>
  </si>
  <si>
    <t>Flat</t>
  </si>
  <si>
    <t>Right</t>
  </si>
  <si>
    <t>&lt;100&gt;</t>
  </si>
  <si>
    <t>2% SiH4</t>
  </si>
  <si>
    <t>STDSiC</t>
  </si>
  <si>
    <t>250 C</t>
  </si>
  <si>
    <t>Silicon Carbide</t>
  </si>
  <si>
    <t>CH4</t>
  </si>
  <si>
    <t>500 mTorr</t>
  </si>
  <si>
    <t>100 W</t>
  </si>
  <si>
    <t>elipsometer: n0=1.884, n1=357.2, n2=-107.7, k0=0.279, k1=119.7, k2=123.6</t>
  </si>
  <si>
    <t>elipsometer: n0=1.913, n1=386, n2=175, k0=0.003, k1=-62.6, k2=267</t>
  </si>
  <si>
    <t>900 mTorr</t>
  </si>
  <si>
    <t>elipsometer: n0=1.961, n1=340, n2=98.9, k0=0.103, k1=-324, k2=418</t>
  </si>
  <si>
    <t>elipsometer: n0=1.915, n1=433, n2=136, k0=-0.003, k1=-15.7, k2=233</t>
  </si>
  <si>
    <t>elipsometer: n0=1.917, n1=341, n2=201, k0=0.007, k1=-90.3, k2=278</t>
  </si>
  <si>
    <t>elipsometer: n0=1.779, n1=89.3, n2=195.2, k0=0.111, k1=-310.6, k2=283</t>
  </si>
  <si>
    <t>elipsometer: n0=1.853, n1=163, n2=37.6, k0=0.054, k1=-131.6, k2=132</t>
  </si>
  <si>
    <t>elipsometer: n0=1.621, n1=156, n2=-23.5, k0=0.301, k1=-811.5, k2=608.1</t>
  </si>
  <si>
    <t>elipsometer: n0=1.558, n1=219.8, n2=--135.4, k0=0.335, k1=--937.7, k2=710.1</t>
  </si>
  <si>
    <t>elipsometer: n0=1.667, n1=225.7, n2=--73.1, k0=0.294, k1=--780.7, k2=579.7</t>
  </si>
  <si>
    <t>elipsometer: n0=1.910, n1=260.4, n2=185.0, k0=0.005, k1=-64.747, k2=197.986</t>
  </si>
  <si>
    <t>elipsometer: n0=1.899, n1=269.1, n2=124.5, k0=0.019, k1=-153.8, k2=287.7</t>
  </si>
  <si>
    <t>Nanospec: PECVD SiC on 4in Silicon 4x 5pt</t>
  </si>
  <si>
    <t>ellipsometer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</si>
</sst>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41576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41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43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1023</v>
      </c>
      <c r="C12" s="3">
        <v>1265</v>
      </c>
      <c r="D12" s="3">
        <v>1199</v>
      </c>
      <c r="E12" s="3">
        <v>1197</v>
      </c>
      <c r="F12" s="3">
        <v>1235</v>
      </c>
      <c r="G12" s="10">
        <f>AVERAGE(B12,C12,D12,E12,F12)</f>
        <v>1183.8</v>
      </c>
      <c r="H12" s="11">
        <f>STDEV(B12,C12,D12,E12,F12)</f>
        <v>94.176430172310091</v>
      </c>
      <c r="I12" s="12">
        <f>H12/G12*100</f>
        <v>7.9554342095210426</v>
      </c>
      <c r="J12" s="12">
        <f>(MAX(B12:F12)-MIN(B12:F12))/(2*G12)*100</f>
        <v>10.221321169116406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118.38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R16" sqref="R1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42375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52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1229</v>
      </c>
      <c r="C12" s="3">
        <v>1312</v>
      </c>
      <c r="D12" s="3">
        <v>1267</v>
      </c>
      <c r="E12" s="3">
        <v>1236</v>
      </c>
      <c r="F12" s="3">
        <v>1242</v>
      </c>
      <c r="G12" s="10">
        <f>AVERAGE(B12,C12,D12,E12,F12)</f>
        <v>1257.2</v>
      </c>
      <c r="H12" s="11">
        <f>STDEV(B12,C12,D12,E12,F12)</f>
        <v>33.818633916821653</v>
      </c>
      <c r="I12" s="12">
        <f>H12/G12*100</f>
        <v>2.6899963344592468</v>
      </c>
      <c r="J12" s="12">
        <f>(MAX(B12:F12)-MIN(B12:F12))/(2*G12)*100</f>
        <v>3.3009863188036905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125.72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2" sqref="E2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42472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53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1188</v>
      </c>
      <c r="C12" s="3">
        <v>1139</v>
      </c>
      <c r="D12" s="3">
        <v>1158</v>
      </c>
      <c r="E12" s="3">
        <v>1184</v>
      </c>
      <c r="F12" s="3">
        <v>1196</v>
      </c>
      <c r="G12" s="10">
        <f>AVERAGE(B12,C12,D12,E12,F12)</f>
        <v>1173</v>
      </c>
      <c r="H12" s="11">
        <f>STDEV(B12,C12,D12,E12,F12)</f>
        <v>23.748684174075834</v>
      </c>
      <c r="I12" s="12">
        <f>H12/G12*100</f>
        <v>2.0246107565282041</v>
      </c>
      <c r="J12" s="12">
        <f>(MAX(B12:F12)-MIN(B12:F12))/(2*G12)*100</f>
        <v>2.4296675191815855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117.3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27" sqref="C2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42587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53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961</v>
      </c>
      <c r="C12" s="3">
        <v>906.6</v>
      </c>
      <c r="D12" s="3">
        <v>901.9</v>
      </c>
      <c r="E12" s="3">
        <v>889.2</v>
      </c>
      <c r="F12" s="3">
        <v>893.3</v>
      </c>
      <c r="G12" s="10">
        <f>AVERAGE(B12,C12,D12,E12,F12)</f>
        <v>910.4</v>
      </c>
      <c r="H12" s="11">
        <f>STDEV(B12,C12,D12,E12,F12)</f>
        <v>29.107129710777048</v>
      </c>
      <c r="I12" s="12">
        <f>H12/G12*100</f>
        <v>3.1971803285124176</v>
      </c>
      <c r="J12" s="12">
        <f>(MAX(B12:F12)-MIN(B12:F12))/(2*G12)*100</f>
        <v>3.9433216168717027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91.039999999999992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7" sqref="D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42664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54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913</v>
      </c>
      <c r="C12" s="3">
        <v>906</v>
      </c>
      <c r="D12" s="3">
        <v>903</v>
      </c>
      <c r="E12" s="3">
        <v>904</v>
      </c>
      <c r="F12" s="3">
        <v>893.3</v>
      </c>
      <c r="G12" s="10">
        <f>AVERAGE(B12,C12,D12,E12,F12)</f>
        <v>903.86</v>
      </c>
      <c r="H12" s="11">
        <f>STDEV(B12,C12,D12,E12,F12)</f>
        <v>7.0779940661179026</v>
      </c>
      <c r="I12" s="12">
        <f>H12/G12*100</f>
        <v>0.78308521962670119</v>
      </c>
      <c r="J12" s="12">
        <f>(MAX(B12:F12)-MIN(B12:F12))/(2*G12)*100</f>
        <v>1.0897705396853519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90.385999999999996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2" sqref="D2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42738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55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902</v>
      </c>
      <c r="C12" s="3">
        <v>905</v>
      </c>
      <c r="D12" s="3">
        <v>875</v>
      </c>
      <c r="E12" s="3">
        <v>890</v>
      </c>
      <c r="F12" s="3">
        <v>912</v>
      </c>
      <c r="G12" s="10">
        <f>AVERAGE(B12,C12,D12,E12,F12)</f>
        <v>896.8</v>
      </c>
      <c r="H12" s="11">
        <f>STDEV(B12,C12,D12,E12,F12)</f>
        <v>14.549914089093447</v>
      </c>
      <c r="I12" s="12">
        <f>H12/G12*100</f>
        <v>1.6224257458846394</v>
      </c>
      <c r="J12" s="12">
        <f>(MAX(B12:F12)-MIN(B12:F12))/(2*G12)*100</f>
        <v>2.0628902765388051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89.679999999999993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2" sqref="D2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42845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978</v>
      </c>
      <c r="C12" s="3">
        <v>964</v>
      </c>
      <c r="D12" s="3">
        <v>973</v>
      </c>
      <c r="E12" s="3">
        <v>953</v>
      </c>
      <c r="F12" s="3">
        <v>934</v>
      </c>
      <c r="G12" s="10">
        <f>AVERAGE(B12,C12,D12,E12,F12)</f>
        <v>960.4</v>
      </c>
      <c r="H12" s="11">
        <f>STDEV(B12,C12,D12,E12,F12)</f>
        <v>17.558473737771173</v>
      </c>
      <c r="I12" s="12">
        <f>H12/G12*100</f>
        <v>1.8282459118878773</v>
      </c>
      <c r="J12" s="12">
        <f>(MAX(B12:F12)-MIN(B12:F12))/(2*G12)*100</f>
        <v>2.2907122032486464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96.039999999999992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42934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1054</v>
      </c>
      <c r="C12" s="3">
        <v>1020</v>
      </c>
      <c r="D12" s="3">
        <v>1026</v>
      </c>
      <c r="E12" s="3">
        <v>1009</v>
      </c>
      <c r="F12" s="3">
        <v>1031</v>
      </c>
      <c r="G12" s="10">
        <f>AVERAGE(B12,C12,D12,E12,F12)</f>
        <v>1028</v>
      </c>
      <c r="H12" s="11">
        <f>STDEV(B12,C12,D12,E12,F12)</f>
        <v>16.688319268278637</v>
      </c>
      <c r="I12" s="12">
        <f>H12/G12*100</f>
        <v>1.6233773607274939</v>
      </c>
      <c r="J12" s="12">
        <f>(MAX(B12:F12)-MIN(B12:F12))/(2*G12)*100</f>
        <v>2.1887159533073928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102.8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0" sqref="E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43013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1177</v>
      </c>
      <c r="C12" s="3">
        <v>1116</v>
      </c>
      <c r="D12" s="3">
        <v>1167</v>
      </c>
      <c r="E12" s="3">
        <v>1172</v>
      </c>
      <c r="F12" s="3">
        <v>1146</v>
      </c>
      <c r="G12" s="10">
        <f>AVERAGE(B12,C12,D12,E12,F12)</f>
        <v>1155.5999999999999</v>
      </c>
      <c r="H12" s="11">
        <f>STDEV(B12,C12,D12,E12,F12)</f>
        <v>25.085852586667251</v>
      </c>
      <c r="I12" s="12">
        <f>H12/G12*100</f>
        <v>2.1708075966309495</v>
      </c>
      <c r="J12" s="12">
        <f>(MAX(B12:F12)-MIN(B12:F12))/(2*G12)*100</f>
        <v>2.6393215645552095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115.55999999999999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43104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1059</v>
      </c>
      <c r="C12" s="3">
        <v>1022</v>
      </c>
      <c r="D12" s="3">
        <v>1050</v>
      </c>
      <c r="E12" s="3">
        <v>1043</v>
      </c>
      <c r="F12" s="3">
        <v>1036</v>
      </c>
      <c r="G12" s="10">
        <f>AVERAGE(B12,C12,D12,E12,F12)</f>
        <v>1042</v>
      </c>
      <c r="H12" s="11">
        <f>STDEV(B12,C12,D12,E12,F12)</f>
        <v>14.053469322555197</v>
      </c>
      <c r="I12" s="12">
        <f>H12/G12*100</f>
        <v>1.3487014704947407</v>
      </c>
      <c r="J12" s="12">
        <f>(MAX(B12:F12)-MIN(B12:F12))/(2*G12)*100</f>
        <v>1.7754318618042226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104.2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0" sqref="F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43300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1120</v>
      </c>
      <c r="C12" s="3">
        <v>1094</v>
      </c>
      <c r="D12" s="3">
        <v>1105</v>
      </c>
      <c r="E12" s="3">
        <v>1097</v>
      </c>
      <c r="F12" s="3">
        <v>1094</v>
      </c>
      <c r="G12" s="10">
        <f>AVERAGE(B12,C12,D12,E12,F12)</f>
        <v>1102</v>
      </c>
      <c r="H12" s="11">
        <f>STDEV(B12,C12,D12,E12,F12)</f>
        <v>11.022703842524301</v>
      </c>
      <c r="I12" s="12">
        <f>H12/G12*100</f>
        <v>1.0002453577608257</v>
      </c>
      <c r="J12" s="12">
        <f>(MAX(B12:F12)-MIN(B12:F12))/(2*G12)*100</f>
        <v>1.1796733212341199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110.2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22" sqref="C2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41655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41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44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932</v>
      </c>
      <c r="C12" s="3">
        <v>910</v>
      </c>
      <c r="D12" s="3">
        <v>911</v>
      </c>
      <c r="E12" s="3">
        <v>937</v>
      </c>
      <c r="F12" s="3">
        <v>938</v>
      </c>
      <c r="G12" s="10">
        <f>AVERAGE(B12,C12,D12,E12,F12)</f>
        <v>925.6</v>
      </c>
      <c r="H12" s="11">
        <f>STDEV(B12,C12,D12,E12,F12)</f>
        <v>13.974977638622539</v>
      </c>
      <c r="I12" s="12">
        <f>H12/G12*100</f>
        <v>1.509829044795002</v>
      </c>
      <c r="J12" s="12">
        <f>(MAX(B12:F12)-MIN(B12:F12))/(2*G12)*100</f>
        <v>1.5125324114088159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92.56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O28" sqref="O2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43417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700</v>
      </c>
      <c r="C12" s="3">
        <v>698</v>
      </c>
      <c r="D12" s="3">
        <v>699</v>
      </c>
      <c r="E12" s="3">
        <v>688</v>
      </c>
      <c r="F12" s="3">
        <v>692</v>
      </c>
      <c r="G12" s="10">
        <f>AVERAGE(B12,C12,D12,E12,F12)</f>
        <v>695.4</v>
      </c>
      <c r="H12" s="11">
        <f>STDEV(B12,C12,D12,E12,F12)</f>
        <v>5.1768716422179137</v>
      </c>
      <c r="I12" s="12">
        <f>H12/G12*100</f>
        <v>0.74444515993930316</v>
      </c>
      <c r="J12" s="12">
        <f>(MAX(B12:F12)-MIN(B12:F12))/(2*G12)*100</f>
        <v>0.86281276962899056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69.539999999999992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43529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682</v>
      </c>
      <c r="C12" s="3">
        <v>670</v>
      </c>
      <c r="D12" s="3">
        <v>678</v>
      </c>
      <c r="E12" s="3">
        <v>679</v>
      </c>
      <c r="F12" s="3">
        <v>676</v>
      </c>
      <c r="G12" s="10">
        <f>AVERAGE(B12,C12,D12,E12,F12)</f>
        <v>677</v>
      </c>
      <c r="H12" s="11">
        <f>STDEV(B12,C12,D12,E12,F12)</f>
        <v>4.4721359549995796</v>
      </c>
      <c r="I12" s="12">
        <f>H12/G12*100</f>
        <v>0.66058138183154791</v>
      </c>
      <c r="J12" s="12">
        <f>(MAX(B12:F12)-MIN(B12:F12))/(2*G12)*100</f>
        <v>0.88626292466765144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67.7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12" sqref="J12"/>
    </sheetView>
  </sheetViews>
  <sheetFormatPr defaultRowHeight="12.75" x14ac:dyDescent="0.2"/>
  <cols>
    <col min="2" max="2" width="10.140625" bestFit="1" customWidth="1"/>
  </cols>
  <sheetData>
    <row r="1" spans="1:11" x14ac:dyDescent="0.2">
      <c r="A1" s="1" t="s">
        <v>0</v>
      </c>
      <c r="B1" s="2">
        <v>43529</v>
      </c>
      <c r="D1" s="1" t="s">
        <v>1</v>
      </c>
      <c r="E1" t="s">
        <v>37</v>
      </c>
      <c r="G1" s="1" t="s">
        <v>19</v>
      </c>
      <c r="H1" t="s">
        <v>24</v>
      </c>
    </row>
    <row r="2" spans="1:11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1" x14ac:dyDescent="0.2">
      <c r="A3" s="1" t="s">
        <v>2</v>
      </c>
      <c r="B3" s="4" t="s">
        <v>39</v>
      </c>
    </row>
    <row r="4" spans="1:11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1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1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1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1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1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1" x14ac:dyDescent="0.2">
      <c r="A10" s="1" t="s">
        <v>7</v>
      </c>
      <c r="D10" t="s">
        <v>7</v>
      </c>
    </row>
    <row r="11" spans="1:11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1" x14ac:dyDescent="0.2">
      <c r="A12" s="7" t="s">
        <v>7</v>
      </c>
      <c r="B12" s="3">
        <v>701</v>
      </c>
      <c r="C12" s="3">
        <v>692</v>
      </c>
      <c r="D12" s="3">
        <v>701</v>
      </c>
      <c r="E12" s="3">
        <v>694</v>
      </c>
      <c r="F12" s="3">
        <v>693</v>
      </c>
      <c r="G12" s="10">
        <f>AVERAGE(B12,C12,D12,E12,F12)</f>
        <v>696.2</v>
      </c>
      <c r="H12" s="11">
        <f>STDEV(B12,C12,D12,E12,F12)</f>
        <v>4.4384682042344297</v>
      </c>
      <c r="I12" s="12">
        <f>H12/G12*100</f>
        <v>0.63752775125458616</v>
      </c>
      <c r="J12" s="12">
        <f>(MAX(B12:F12)-MIN(B12:F12))/(2*G12)*100</f>
        <v>0.64636598678540647</v>
      </c>
    </row>
    <row r="13" spans="1:11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69.62</v>
      </c>
      <c r="I13" s="3" t="s">
        <v>21</v>
      </c>
    </row>
    <row r="14" spans="1:11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1" x14ac:dyDescent="0.2">
      <c r="A15" s="7"/>
      <c r="B15" s="9">
        <v>1005</v>
      </c>
      <c r="C15" s="9">
        <v>989</v>
      </c>
      <c r="D15" s="9">
        <v>1006</v>
      </c>
      <c r="E15" s="9">
        <v>989</v>
      </c>
      <c r="F15" s="9">
        <v>993</v>
      </c>
      <c r="G15" s="3">
        <f>AVERAGE(B15,C15,D15,E15,F15)</f>
        <v>996.4</v>
      </c>
      <c r="H15" s="12">
        <f>STDEV(B15,C15,D15,E15,F15)</f>
        <v>8.4734880657259435</v>
      </c>
      <c r="I15" s="12">
        <f>H15/G15*100</f>
        <v>0.85041028359353099</v>
      </c>
      <c r="K15" t="s">
        <v>57</v>
      </c>
    </row>
    <row r="16" spans="1:11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1"/>
      <c r="B18" s="2"/>
      <c r="D18" s="1"/>
      <c r="G18" s="1"/>
    </row>
    <row r="19" spans="1:9" x14ac:dyDescent="0.2">
      <c r="A19" s="1"/>
      <c r="B19" s="3"/>
      <c r="D19" s="1"/>
      <c r="G19" s="1"/>
    </row>
    <row r="20" spans="1:9" x14ac:dyDescent="0.2">
      <c r="A20" s="1"/>
      <c r="B20" s="3"/>
    </row>
    <row r="21" spans="1:9" x14ac:dyDescent="0.2">
      <c r="A21" s="1"/>
      <c r="B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1"/>
      <c r="G24" s="6"/>
      <c r="H24" s="3"/>
    </row>
    <row r="25" spans="1:9" x14ac:dyDescent="0.2">
      <c r="A25" s="1"/>
      <c r="B25" s="3"/>
      <c r="C25" s="1"/>
    </row>
    <row r="26" spans="1:9" x14ac:dyDescent="0.2">
      <c r="A26" s="1"/>
      <c r="B26" s="3"/>
      <c r="C26" s="1"/>
    </row>
    <row r="27" spans="1:9" x14ac:dyDescent="0.2">
      <c r="A27" s="1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8"/>
    </row>
    <row r="29" spans="1:9" x14ac:dyDescent="0.2">
      <c r="A29" s="7"/>
      <c r="B29" s="9"/>
      <c r="C29" s="9"/>
      <c r="D29" s="9"/>
      <c r="E29" s="9"/>
      <c r="F29" s="9"/>
      <c r="G29" s="11"/>
      <c r="H29" s="11"/>
      <c r="I29" s="12"/>
    </row>
    <row r="30" spans="1:9" x14ac:dyDescent="0.2">
      <c r="A30" s="7"/>
      <c r="B30" s="3"/>
      <c r="C30" s="3"/>
      <c r="D30" s="3"/>
      <c r="E30" s="3"/>
      <c r="F30" s="3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7"/>
      <c r="F39" s="13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9"/>
      <c r="H41" s="9"/>
      <c r="I41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1" sqref="B1"/>
    </sheetView>
  </sheetViews>
  <sheetFormatPr defaultRowHeight="12.75" x14ac:dyDescent="0.2"/>
  <cols>
    <col min="2" max="2" width="10.140625" bestFit="1" customWidth="1"/>
  </cols>
  <sheetData>
    <row r="1" spans="1:11" x14ac:dyDescent="0.2">
      <c r="A1" s="1" t="s">
        <v>0</v>
      </c>
      <c r="B1" s="2">
        <v>43669</v>
      </c>
      <c r="D1" s="1" t="s">
        <v>1</v>
      </c>
      <c r="E1" t="s">
        <v>37</v>
      </c>
      <c r="G1" s="1" t="s">
        <v>19</v>
      </c>
      <c r="H1" t="s">
        <v>24</v>
      </c>
    </row>
    <row r="2" spans="1:11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1" x14ac:dyDescent="0.2">
      <c r="A3" s="1" t="s">
        <v>2</v>
      </c>
      <c r="B3" s="4" t="s">
        <v>39</v>
      </c>
    </row>
    <row r="4" spans="1:11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1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1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1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1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1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1" x14ac:dyDescent="0.2">
      <c r="A10" s="1" t="s">
        <v>7</v>
      </c>
      <c r="D10" t="s">
        <v>7</v>
      </c>
    </row>
    <row r="11" spans="1:11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1" x14ac:dyDescent="0.2">
      <c r="A12" s="7" t="s">
        <v>7</v>
      </c>
      <c r="B12" s="3">
        <v>701</v>
      </c>
      <c r="C12" s="3">
        <v>692</v>
      </c>
      <c r="D12" s="3">
        <v>701</v>
      </c>
      <c r="E12" s="3">
        <v>694</v>
      </c>
      <c r="F12" s="3">
        <v>693</v>
      </c>
      <c r="G12" s="10">
        <f>AVERAGE(B12,C12,D12,E12,F12)</f>
        <v>696.2</v>
      </c>
      <c r="H12" s="11">
        <f>STDEV(B12,C12,D12,E12,F12)</f>
        <v>4.4384682042344297</v>
      </c>
      <c r="I12" s="12">
        <f>H12/G12*100</f>
        <v>0.63752775125458616</v>
      </c>
      <c r="J12" s="12">
        <f>(MAX(B12:F12)-MIN(B12:F12))/(2*G12)*100</f>
        <v>0.64636598678540647</v>
      </c>
    </row>
    <row r="13" spans="1:11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69.62</v>
      </c>
      <c r="I13" s="3" t="s">
        <v>21</v>
      </c>
    </row>
    <row r="14" spans="1:11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1" x14ac:dyDescent="0.2">
      <c r="A15" s="7"/>
      <c r="B15" s="9">
        <v>1005</v>
      </c>
      <c r="C15" s="9">
        <v>989</v>
      </c>
      <c r="D15" s="9">
        <v>1006</v>
      </c>
      <c r="E15" s="9">
        <v>989</v>
      </c>
      <c r="F15" s="9">
        <v>993</v>
      </c>
      <c r="G15" s="3">
        <f>AVERAGE(B15,C15,D15,E15,F15)</f>
        <v>996.4</v>
      </c>
      <c r="H15" s="12">
        <f>STDEV(B15,C15,D15,E15,F15)</f>
        <v>8.4734880657259435</v>
      </c>
      <c r="I15" s="12">
        <f>H15/G15*100</f>
        <v>0.85041028359353099</v>
      </c>
      <c r="K15" t="s">
        <v>57</v>
      </c>
    </row>
    <row r="16" spans="1:11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1"/>
      <c r="B18" s="2"/>
      <c r="D18" s="1"/>
      <c r="G18" s="1"/>
    </row>
    <row r="19" spans="1:9" x14ac:dyDescent="0.2">
      <c r="A19" s="1"/>
      <c r="B19" s="3"/>
      <c r="D19" s="1"/>
      <c r="G19" s="1"/>
    </row>
    <row r="20" spans="1:9" x14ac:dyDescent="0.2">
      <c r="A20" s="1"/>
      <c r="B20" s="3"/>
    </row>
    <row r="21" spans="1:9" x14ac:dyDescent="0.2">
      <c r="A21" s="1"/>
      <c r="B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1"/>
      <c r="G24" s="6"/>
      <c r="H24" s="3"/>
    </row>
    <row r="25" spans="1:9" x14ac:dyDescent="0.2">
      <c r="A25" s="1"/>
      <c r="B25" s="3"/>
      <c r="C25" s="1"/>
    </row>
    <row r="26" spans="1:9" x14ac:dyDescent="0.2">
      <c r="A26" s="1"/>
      <c r="B26" s="3"/>
      <c r="C26" s="1"/>
    </row>
    <row r="27" spans="1:9" x14ac:dyDescent="0.2">
      <c r="A27" s="1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8"/>
    </row>
    <row r="29" spans="1:9" x14ac:dyDescent="0.2">
      <c r="A29" s="7"/>
      <c r="B29" s="9"/>
      <c r="C29" s="9"/>
      <c r="D29" s="9"/>
      <c r="E29" s="9"/>
      <c r="F29" s="9"/>
      <c r="G29" s="11"/>
      <c r="H29" s="11"/>
      <c r="I29" s="12"/>
    </row>
    <row r="30" spans="1:9" x14ac:dyDescent="0.2">
      <c r="A30" s="7"/>
      <c r="B30" s="3"/>
      <c r="C30" s="3"/>
      <c r="D30" s="3"/>
      <c r="E30" s="3"/>
      <c r="F30" s="3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7"/>
      <c r="F39" s="13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9"/>
      <c r="H41" s="9"/>
      <c r="I41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1" x14ac:dyDescent="0.2">
      <c r="A1" s="1" t="s">
        <v>0</v>
      </c>
      <c r="B1" s="2">
        <v>43802</v>
      </c>
      <c r="D1" s="1" t="s">
        <v>1</v>
      </c>
      <c r="E1" t="s">
        <v>37</v>
      </c>
      <c r="G1" s="1" t="s">
        <v>19</v>
      </c>
      <c r="H1" t="s">
        <v>24</v>
      </c>
    </row>
    <row r="2" spans="1:11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1" x14ac:dyDescent="0.2">
      <c r="A3" s="1" t="s">
        <v>2</v>
      </c>
      <c r="B3" s="4" t="s">
        <v>39</v>
      </c>
    </row>
    <row r="4" spans="1:11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1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1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1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1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1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1" x14ac:dyDescent="0.2">
      <c r="A10" s="1" t="s">
        <v>7</v>
      </c>
      <c r="D10" t="s">
        <v>7</v>
      </c>
    </row>
    <row r="11" spans="1:11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1" x14ac:dyDescent="0.2">
      <c r="A12" s="7" t="s">
        <v>7</v>
      </c>
      <c r="B12" s="3">
        <v>700</v>
      </c>
      <c r="C12" s="3">
        <v>693</v>
      </c>
      <c r="D12" s="3">
        <v>691</v>
      </c>
      <c r="E12" s="3">
        <v>690</v>
      </c>
      <c r="F12" s="3">
        <v>691</v>
      </c>
      <c r="G12" s="10">
        <f>AVERAGE(B12,C12,D12,E12,F12)</f>
        <v>693</v>
      </c>
      <c r="H12" s="11">
        <f>STDEV(B12,C12,D12,E12,F12)</f>
        <v>4.0620192023179804</v>
      </c>
      <c r="I12" s="12">
        <f>H12/G12*100</f>
        <v>0.58614995704444162</v>
      </c>
      <c r="J12" s="12">
        <f>(MAX(B12:F12)-MIN(B12:F12))/(2*G12)*100</f>
        <v>0.72150072150072153</v>
      </c>
    </row>
    <row r="13" spans="1:11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69.3</v>
      </c>
      <c r="I13" s="3" t="s">
        <v>21</v>
      </c>
    </row>
    <row r="14" spans="1:11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1" x14ac:dyDescent="0.2">
      <c r="A15" s="7"/>
      <c r="B15" s="9">
        <v>1005</v>
      </c>
      <c r="C15" s="9">
        <v>989</v>
      </c>
      <c r="D15" s="9">
        <v>1006</v>
      </c>
      <c r="E15" s="9">
        <v>989</v>
      </c>
      <c r="F15" s="9">
        <v>993</v>
      </c>
      <c r="G15" s="3">
        <f>AVERAGE(B15,C15,D15,E15,F15)</f>
        <v>996.4</v>
      </c>
      <c r="H15" s="12">
        <f>STDEV(B15,C15,D15,E15,F15)</f>
        <v>8.4734880657259435</v>
      </c>
      <c r="I15" s="12">
        <f>H15/G15*100</f>
        <v>0.85041028359353099</v>
      </c>
      <c r="K15" t="s">
        <v>57</v>
      </c>
    </row>
    <row r="16" spans="1:11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1"/>
      <c r="B18" s="2"/>
      <c r="D18" s="1"/>
      <c r="G18" s="1"/>
    </row>
    <row r="19" spans="1:9" x14ac:dyDescent="0.2">
      <c r="A19" s="1"/>
      <c r="B19" s="3"/>
      <c r="D19" s="1"/>
      <c r="G19" s="1"/>
    </row>
    <row r="20" spans="1:9" x14ac:dyDescent="0.2">
      <c r="A20" s="1"/>
      <c r="B20" s="3"/>
    </row>
    <row r="21" spans="1:9" x14ac:dyDescent="0.2">
      <c r="A21" s="1"/>
      <c r="B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1"/>
      <c r="G24" s="6"/>
      <c r="H24" s="3"/>
    </row>
    <row r="25" spans="1:9" x14ac:dyDescent="0.2">
      <c r="A25" s="1"/>
      <c r="B25" s="3"/>
      <c r="C25" s="1"/>
    </row>
    <row r="26" spans="1:9" x14ac:dyDescent="0.2">
      <c r="A26" s="1"/>
      <c r="B26" s="3"/>
      <c r="C26" s="1"/>
    </row>
    <row r="27" spans="1:9" x14ac:dyDescent="0.2">
      <c r="A27" s="1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8"/>
    </row>
    <row r="29" spans="1:9" x14ac:dyDescent="0.2">
      <c r="A29" s="7"/>
      <c r="B29" s="9"/>
      <c r="C29" s="9"/>
      <c r="D29" s="9"/>
      <c r="E29" s="9"/>
      <c r="F29" s="9"/>
      <c r="G29" s="11"/>
      <c r="H29" s="11"/>
      <c r="I29" s="12"/>
    </row>
    <row r="30" spans="1:9" x14ac:dyDescent="0.2">
      <c r="A30" s="7"/>
      <c r="B30" s="3"/>
      <c r="C30" s="3"/>
      <c r="D30" s="3"/>
      <c r="E30" s="3"/>
      <c r="F30" s="3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7"/>
      <c r="F39" s="13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9"/>
      <c r="H41" s="9"/>
      <c r="I41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17" sqref="E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43861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7</v>
      </c>
      <c r="B12" s="3">
        <v>827</v>
      </c>
      <c r="C12" s="3">
        <v>814</v>
      </c>
      <c r="D12" s="3">
        <v>808</v>
      </c>
      <c r="E12" s="3">
        <v>812</v>
      </c>
      <c r="F12" s="3">
        <v>818</v>
      </c>
      <c r="G12" s="10">
        <f>AVERAGE(B12,C12,D12,E12,F12)</f>
        <v>815.8</v>
      </c>
      <c r="H12" s="11">
        <f>STDEV(B12,C12,D12,E12,F12)</f>
        <v>7.2249567472753773</v>
      </c>
      <c r="I12" s="12">
        <f>H12/G12*100</f>
        <v>0.88562843187979623</v>
      </c>
      <c r="J12" s="12">
        <f>(MAX(B12:F12)-MIN(B12:F12))/(2*G12)*100</f>
        <v>1.1645011032115715</v>
      </c>
    </row>
    <row r="13" spans="1:10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81.58</v>
      </c>
      <c r="I13" s="3" t="s">
        <v>21</v>
      </c>
    </row>
    <row r="14" spans="1:10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1"/>
      <c r="B17" s="2"/>
      <c r="D17" s="1"/>
      <c r="G17" s="1"/>
    </row>
    <row r="18" spans="1:9" x14ac:dyDescent="0.2">
      <c r="A18" s="1"/>
      <c r="B18" s="3"/>
      <c r="D18" s="1"/>
      <c r="G18" s="1"/>
    </row>
    <row r="19" spans="1:9" x14ac:dyDescent="0.2">
      <c r="A19" s="1"/>
      <c r="B19" s="3"/>
    </row>
    <row r="20" spans="1:9" x14ac:dyDescent="0.2">
      <c r="A20" s="1"/>
      <c r="B20" s="3"/>
    </row>
    <row r="21" spans="1:9" x14ac:dyDescent="0.2">
      <c r="A21" s="1"/>
      <c r="B21" s="3"/>
      <c r="C21" s="6"/>
      <c r="D21" s="3"/>
      <c r="E21" s="6"/>
      <c r="F21" s="3"/>
      <c r="G21" s="6"/>
      <c r="H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1"/>
      <c r="G23" s="6"/>
      <c r="H23" s="3"/>
    </row>
    <row r="24" spans="1:9" x14ac:dyDescent="0.2">
      <c r="A24" s="1"/>
      <c r="B24" s="3"/>
      <c r="C24" s="1"/>
    </row>
    <row r="25" spans="1:9" x14ac:dyDescent="0.2">
      <c r="A25" s="1"/>
      <c r="B25" s="3"/>
      <c r="C25" s="1"/>
    </row>
    <row r="26" spans="1:9" x14ac:dyDescent="0.2">
      <c r="A26" s="1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7"/>
      <c r="B28" s="9"/>
      <c r="C28" s="9"/>
      <c r="D28" s="9"/>
      <c r="E28" s="9"/>
      <c r="F28" s="9"/>
      <c r="G28" s="11"/>
      <c r="H28" s="11"/>
      <c r="I28" s="12"/>
    </row>
    <row r="29" spans="1:9" x14ac:dyDescent="0.2">
      <c r="A29" s="7"/>
      <c r="B29" s="3"/>
      <c r="C29" s="3"/>
      <c r="D29" s="3"/>
      <c r="E29" s="3"/>
      <c r="F29" s="3"/>
      <c r="G29" s="11"/>
      <c r="H29" s="11"/>
      <c r="I29" s="12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7"/>
      <c r="F38" s="13"/>
      <c r="G38" s="11"/>
      <c r="H38" s="11"/>
      <c r="I38" s="12"/>
    </row>
    <row r="39" spans="1:9" x14ac:dyDescent="0.2">
      <c r="A39" s="9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43987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7</v>
      </c>
      <c r="B12" s="3">
        <v>694</v>
      </c>
      <c r="C12" s="3">
        <v>697</v>
      </c>
      <c r="D12" s="3">
        <v>696</v>
      </c>
      <c r="E12" s="3">
        <v>686</v>
      </c>
      <c r="F12" s="3">
        <v>692</v>
      </c>
      <c r="G12" s="10">
        <f>AVERAGE(B12,C12,D12,E12,F12)</f>
        <v>693</v>
      </c>
      <c r="H12" s="11">
        <f>STDEV(B12,C12,D12,E12,F12)</f>
        <v>4.358898943540674</v>
      </c>
      <c r="I12" s="12">
        <f>H12/G12*100</f>
        <v>0.62898974654266582</v>
      </c>
      <c r="J12" s="12">
        <f>(MAX(B12:F12)-MIN(B12:F12))/(2*G12)*100</f>
        <v>0.79365079365079361</v>
      </c>
    </row>
    <row r="13" spans="1:10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69.3</v>
      </c>
      <c r="I13" s="3" t="s">
        <v>21</v>
      </c>
    </row>
    <row r="14" spans="1:10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1"/>
      <c r="B17" s="2"/>
      <c r="D17" s="1"/>
      <c r="G17" s="1"/>
    </row>
    <row r="18" spans="1:9" x14ac:dyDescent="0.2">
      <c r="A18" s="1"/>
      <c r="B18" s="3"/>
      <c r="D18" s="1"/>
      <c r="G18" s="1"/>
    </row>
    <row r="19" spans="1:9" x14ac:dyDescent="0.2">
      <c r="A19" s="1"/>
      <c r="B19" s="3"/>
    </row>
    <row r="20" spans="1:9" x14ac:dyDescent="0.2">
      <c r="A20" s="1"/>
      <c r="B20" s="3"/>
    </row>
    <row r="21" spans="1:9" x14ac:dyDescent="0.2">
      <c r="A21" s="1"/>
      <c r="B21" s="3"/>
      <c r="C21" s="6"/>
      <c r="D21" s="3"/>
      <c r="E21" s="6"/>
      <c r="F21" s="3"/>
      <c r="G21" s="6"/>
      <c r="H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1"/>
      <c r="G23" s="6"/>
      <c r="H23" s="3"/>
    </row>
    <row r="24" spans="1:9" x14ac:dyDescent="0.2">
      <c r="A24" s="1"/>
      <c r="B24" s="3"/>
      <c r="C24" s="1"/>
    </row>
    <row r="25" spans="1:9" x14ac:dyDescent="0.2">
      <c r="A25" s="1"/>
      <c r="B25" s="3"/>
      <c r="C25" s="1"/>
    </row>
    <row r="26" spans="1:9" x14ac:dyDescent="0.2">
      <c r="A26" s="1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7"/>
      <c r="B28" s="9"/>
      <c r="C28" s="9"/>
      <c r="D28" s="9"/>
      <c r="E28" s="9"/>
      <c r="F28" s="9"/>
      <c r="G28" s="11"/>
      <c r="H28" s="11"/>
      <c r="I28" s="12"/>
    </row>
    <row r="29" spans="1:9" x14ac:dyDescent="0.2">
      <c r="A29" s="7"/>
      <c r="B29" s="3"/>
      <c r="C29" s="3"/>
      <c r="D29" s="3"/>
      <c r="E29" s="3"/>
      <c r="F29" s="3"/>
      <c r="G29" s="11"/>
      <c r="H29" s="11"/>
      <c r="I29" s="12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7"/>
      <c r="F38" s="13"/>
      <c r="G38" s="11"/>
      <c r="H38" s="11"/>
      <c r="I38" s="12"/>
    </row>
    <row r="39" spans="1:9" x14ac:dyDescent="0.2">
      <c r="A39" s="9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44130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7</v>
      </c>
      <c r="B12" s="3">
        <v>874</v>
      </c>
      <c r="C12" s="3">
        <v>869</v>
      </c>
      <c r="D12" s="3">
        <v>868</v>
      </c>
      <c r="E12" s="3">
        <v>855</v>
      </c>
      <c r="F12" s="3">
        <v>864</v>
      </c>
      <c r="G12" s="10">
        <f>AVERAGE(B12,C12,D12,E12,F12)</f>
        <v>866</v>
      </c>
      <c r="H12" s="11">
        <f>STDEV(B12,C12,D12,E12,F12)</f>
        <v>7.1063352017759476</v>
      </c>
      <c r="I12" s="12">
        <f>H12/G12*100</f>
        <v>0.82059297941985532</v>
      </c>
      <c r="J12" s="12">
        <f>(MAX(B12:F12)-MIN(B12:F12))/(2*G12)*100</f>
        <v>1.0969976905311778</v>
      </c>
    </row>
    <row r="13" spans="1:10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86.6</v>
      </c>
      <c r="I13" s="3" t="s">
        <v>21</v>
      </c>
    </row>
    <row r="14" spans="1:10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1"/>
      <c r="B17" s="2"/>
      <c r="D17" s="1"/>
      <c r="G17" s="1"/>
    </row>
    <row r="18" spans="1:9" x14ac:dyDescent="0.2">
      <c r="A18" s="1"/>
      <c r="B18" s="3"/>
      <c r="D18" s="1"/>
      <c r="G18" s="1"/>
    </row>
    <row r="19" spans="1:9" x14ac:dyDescent="0.2">
      <c r="A19" s="1"/>
      <c r="B19" s="3"/>
    </row>
    <row r="20" spans="1:9" x14ac:dyDescent="0.2">
      <c r="A20" s="1"/>
      <c r="B20" s="3"/>
    </row>
    <row r="21" spans="1:9" x14ac:dyDescent="0.2">
      <c r="A21" s="1"/>
      <c r="B21" s="3"/>
      <c r="C21" s="6"/>
      <c r="D21" s="3"/>
      <c r="E21" s="6"/>
      <c r="F21" s="3"/>
      <c r="G21" s="6"/>
      <c r="H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1"/>
      <c r="G23" s="6"/>
      <c r="H23" s="3"/>
    </row>
    <row r="24" spans="1:9" x14ac:dyDescent="0.2">
      <c r="A24" s="1"/>
      <c r="B24" s="3"/>
      <c r="C24" s="1"/>
    </row>
    <row r="25" spans="1:9" x14ac:dyDescent="0.2">
      <c r="A25" s="1"/>
      <c r="B25" s="3"/>
      <c r="C25" s="1"/>
    </row>
    <row r="26" spans="1:9" x14ac:dyDescent="0.2">
      <c r="A26" s="1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7"/>
      <c r="B28" s="9"/>
      <c r="C28" s="9"/>
      <c r="D28" s="9"/>
      <c r="E28" s="9"/>
      <c r="F28" s="9"/>
      <c r="G28" s="11"/>
      <c r="H28" s="11"/>
      <c r="I28" s="12"/>
    </row>
    <row r="29" spans="1:9" x14ac:dyDescent="0.2">
      <c r="A29" s="7"/>
      <c r="B29" s="3"/>
      <c r="C29" s="3"/>
      <c r="D29" s="3"/>
      <c r="E29" s="3"/>
      <c r="F29" s="3"/>
      <c r="G29" s="11"/>
      <c r="H29" s="11"/>
      <c r="I29" s="12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7"/>
      <c r="F38" s="13"/>
      <c r="G38" s="11"/>
      <c r="H38" s="11"/>
      <c r="I38" s="12"/>
    </row>
    <row r="39" spans="1:9" x14ac:dyDescent="0.2">
      <c r="A39" s="9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17" sqref="F1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44215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7</v>
      </c>
      <c r="B12" s="3">
        <v>983</v>
      </c>
      <c r="C12" s="3">
        <v>960</v>
      </c>
      <c r="D12" s="3">
        <v>973</v>
      </c>
      <c r="E12" s="3">
        <v>971</v>
      </c>
      <c r="F12" s="3">
        <v>953</v>
      </c>
      <c r="G12" s="10">
        <f>AVERAGE(B12,C12,D12,E12,F12)</f>
        <v>968</v>
      </c>
      <c r="H12" s="11">
        <f>STDEV(B12,C12,D12,E12,F12)</f>
        <v>11.704699910719626</v>
      </c>
      <c r="I12" s="12">
        <f>H12/G12*100</f>
        <v>1.2091632139173167</v>
      </c>
      <c r="J12" s="12">
        <f>(MAX(B12:F12)-MIN(B12:F12))/(2*G12)*100</f>
        <v>1.5495867768595042</v>
      </c>
    </row>
    <row r="13" spans="1:10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96.8</v>
      </c>
      <c r="I13" s="3" t="s">
        <v>21</v>
      </c>
    </row>
    <row r="14" spans="1:10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1"/>
      <c r="B17" s="2"/>
      <c r="D17" s="1"/>
      <c r="G17" s="1"/>
    </row>
    <row r="18" spans="1:9" x14ac:dyDescent="0.2">
      <c r="A18" s="1"/>
      <c r="B18" s="3"/>
      <c r="D18" s="1"/>
      <c r="G18" s="1"/>
    </row>
    <row r="19" spans="1:9" x14ac:dyDescent="0.2">
      <c r="A19" s="1"/>
      <c r="B19" s="3"/>
    </row>
    <row r="20" spans="1:9" x14ac:dyDescent="0.2">
      <c r="A20" s="1"/>
      <c r="B20" s="3"/>
    </row>
    <row r="21" spans="1:9" x14ac:dyDescent="0.2">
      <c r="A21" s="1"/>
      <c r="B21" s="3"/>
      <c r="C21" s="6"/>
      <c r="D21" s="3"/>
      <c r="E21" s="6"/>
      <c r="F21" s="3"/>
      <c r="G21" s="6"/>
      <c r="H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1"/>
      <c r="G23" s="6"/>
      <c r="H23" s="3"/>
    </row>
    <row r="24" spans="1:9" x14ac:dyDescent="0.2">
      <c r="A24" s="1"/>
      <c r="B24" s="3"/>
      <c r="C24" s="1"/>
    </row>
    <row r="25" spans="1:9" x14ac:dyDescent="0.2">
      <c r="A25" s="1"/>
      <c r="B25" s="3"/>
      <c r="C25" s="1"/>
    </row>
    <row r="26" spans="1:9" x14ac:dyDescent="0.2">
      <c r="A26" s="1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7"/>
      <c r="B28" s="9"/>
      <c r="C28" s="9"/>
      <c r="D28" s="9"/>
      <c r="E28" s="9"/>
      <c r="F28" s="9"/>
      <c r="G28" s="11"/>
      <c r="H28" s="11"/>
      <c r="I28" s="12"/>
    </row>
    <row r="29" spans="1:9" x14ac:dyDescent="0.2">
      <c r="A29" s="7"/>
      <c r="B29" s="3"/>
      <c r="C29" s="3"/>
      <c r="D29" s="3"/>
      <c r="E29" s="3"/>
      <c r="F29" s="3"/>
      <c r="G29" s="11"/>
      <c r="H29" s="11"/>
      <c r="I29" s="12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7"/>
      <c r="F38" s="13"/>
      <c r="G38" s="11"/>
      <c r="H38" s="11"/>
      <c r="I38" s="12"/>
    </row>
    <row r="39" spans="1:9" x14ac:dyDescent="0.2">
      <c r="A39" s="9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3" sqref="D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44314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7</v>
      </c>
      <c r="B12" s="3">
        <v>810</v>
      </c>
      <c r="C12" s="3">
        <v>809</v>
      </c>
      <c r="D12" s="3">
        <v>808</v>
      </c>
      <c r="E12" s="3">
        <v>809</v>
      </c>
      <c r="F12" s="3">
        <v>810</v>
      </c>
      <c r="G12" s="10">
        <f>AVERAGE(B12,C12,D12,E12,F12)</f>
        <v>809.2</v>
      </c>
      <c r="H12" s="11">
        <f>STDEV(B12,C12,D12,E12,F12)</f>
        <v>0.83666002653407556</v>
      </c>
      <c r="I12" s="12">
        <f>H12/G12*100</f>
        <v>0.10339347831612401</v>
      </c>
      <c r="J12" s="12">
        <f>(MAX(B12:F12)-MIN(B12:F12))/(2*G12)*100</f>
        <v>0.12357884330202668</v>
      </c>
    </row>
    <row r="13" spans="1:10" x14ac:dyDescent="0.2">
      <c r="A13" s="7"/>
      <c r="B13" s="9"/>
      <c r="C13" s="9"/>
      <c r="D13" s="9"/>
      <c r="E13" s="9"/>
      <c r="F13" s="9"/>
      <c r="G13" s="14" t="s">
        <v>17</v>
      </c>
      <c r="H13" s="11">
        <f>G12/D4</f>
        <v>80.92</v>
      </c>
      <c r="I13" s="3" t="s">
        <v>21</v>
      </c>
    </row>
    <row r="14" spans="1:10" x14ac:dyDescent="0.2">
      <c r="A14" s="7"/>
      <c r="B14" s="9"/>
      <c r="C14" s="9"/>
      <c r="D14" s="9"/>
      <c r="E14" s="9"/>
      <c r="F14" s="9"/>
      <c r="G14" s="9"/>
      <c r="H14" s="9"/>
      <c r="I14" s="3"/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1"/>
      <c r="B17" s="2"/>
      <c r="D17" s="1"/>
      <c r="G17" s="1"/>
    </row>
    <row r="18" spans="1:9" x14ac:dyDescent="0.2">
      <c r="A18" s="1"/>
      <c r="B18" s="3"/>
      <c r="D18" s="1"/>
      <c r="G18" s="1"/>
    </row>
    <row r="19" spans="1:9" x14ac:dyDescent="0.2">
      <c r="A19" s="1"/>
      <c r="B19" s="3"/>
    </row>
    <row r="20" spans="1:9" x14ac:dyDescent="0.2">
      <c r="A20" s="1"/>
      <c r="B20" s="3"/>
    </row>
    <row r="21" spans="1:9" x14ac:dyDescent="0.2">
      <c r="A21" s="1"/>
      <c r="B21" s="3"/>
      <c r="C21" s="6"/>
      <c r="D21" s="3"/>
      <c r="E21" s="6"/>
      <c r="F21" s="3"/>
      <c r="G21" s="6"/>
      <c r="H21" s="3"/>
    </row>
    <row r="22" spans="1:9" x14ac:dyDescent="0.2">
      <c r="A22" s="1"/>
      <c r="B22" s="3"/>
      <c r="C22" s="6"/>
      <c r="D22" s="3"/>
      <c r="E22" s="6"/>
      <c r="F22" s="3"/>
      <c r="G22" s="6"/>
      <c r="H22" s="3"/>
    </row>
    <row r="23" spans="1:9" x14ac:dyDescent="0.2">
      <c r="A23" s="1"/>
      <c r="B23" s="3"/>
      <c r="C23" s="1"/>
      <c r="G23" s="6"/>
      <c r="H23" s="3"/>
    </row>
    <row r="24" spans="1:9" x14ac:dyDescent="0.2">
      <c r="A24" s="1"/>
      <c r="B24" s="3"/>
      <c r="C24" s="1"/>
    </row>
    <row r="25" spans="1:9" x14ac:dyDescent="0.2">
      <c r="A25" s="1"/>
      <c r="B25" s="3"/>
      <c r="C25" s="1"/>
    </row>
    <row r="26" spans="1:9" x14ac:dyDescent="0.2">
      <c r="A26" s="1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7"/>
      <c r="B28" s="9"/>
      <c r="C28" s="9"/>
      <c r="D28" s="9"/>
      <c r="E28" s="9"/>
      <c r="F28" s="9"/>
      <c r="G28" s="11"/>
      <c r="H28" s="11"/>
      <c r="I28" s="12"/>
    </row>
    <row r="29" spans="1:9" x14ac:dyDescent="0.2">
      <c r="A29" s="7"/>
      <c r="B29" s="3"/>
      <c r="C29" s="3"/>
      <c r="D29" s="3"/>
      <c r="E29" s="3"/>
      <c r="F29" s="3"/>
      <c r="G29" s="11"/>
      <c r="H29" s="11"/>
      <c r="I29" s="12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7"/>
      <c r="F38" s="13"/>
      <c r="G38" s="11"/>
      <c r="H38" s="11"/>
      <c r="I38" s="12"/>
    </row>
    <row r="39" spans="1:9" x14ac:dyDescent="0.2">
      <c r="A39" s="9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3" sqref="D2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41788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44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1630</v>
      </c>
      <c r="C12" s="3">
        <v>1584</v>
      </c>
      <c r="D12" s="3">
        <v>1553</v>
      </c>
      <c r="E12" s="3">
        <v>1520</v>
      </c>
      <c r="F12" s="3">
        <v>1499</v>
      </c>
      <c r="G12" s="10">
        <f>AVERAGE(B12,C12,D12,E12,F12)</f>
        <v>1557.2</v>
      </c>
      <c r="H12" s="11">
        <f>STDEV(B12,C12,D12,E12,F12)</f>
        <v>51.977879910592733</v>
      </c>
      <c r="I12" s="12">
        <f>H12/G12*100</f>
        <v>3.3379064931025391</v>
      </c>
      <c r="J12" s="12">
        <f>(MAX(B12:F12)-MIN(B12:F12))/(2*G12)*100</f>
        <v>4.2062676599023883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155.72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5" sqref="D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41856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46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1021</v>
      </c>
      <c r="C12" s="3">
        <v>1003</v>
      </c>
      <c r="D12" s="3">
        <v>1034</v>
      </c>
      <c r="E12" s="3">
        <v>984</v>
      </c>
      <c r="F12" s="3">
        <v>921</v>
      </c>
      <c r="G12" s="10">
        <f>AVERAGE(B12,C12,D12,E12,F12)</f>
        <v>992.6</v>
      </c>
      <c r="H12" s="11">
        <f>STDEV(B12,C12,D12,E12,F12)</f>
        <v>44.241383341844092</v>
      </c>
      <c r="I12" s="12">
        <f>H12/G12*100</f>
        <v>4.4571210298049664</v>
      </c>
      <c r="J12" s="12">
        <f>(MAX(B12:F12)-MIN(B12:F12))/(2*G12)*100</f>
        <v>5.6921217005843241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99.26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28" sqref="F2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41949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47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975</v>
      </c>
      <c r="C12" s="3">
        <v>971</v>
      </c>
      <c r="D12" s="3">
        <v>965</v>
      </c>
      <c r="E12" s="3">
        <v>960</v>
      </c>
      <c r="F12" s="3">
        <v>970</v>
      </c>
      <c r="G12" s="10">
        <f>AVERAGE(B12,C12,D12,E12,F12)</f>
        <v>968.2</v>
      </c>
      <c r="H12" s="11">
        <f>STDEV(B12,C12,D12,E12,F12)</f>
        <v>5.805170109479997</v>
      </c>
      <c r="I12" s="12">
        <f>H12/G12*100</f>
        <v>0.59958377499276971</v>
      </c>
      <c r="J12" s="12">
        <f>(MAX(B12:F12)-MIN(B12:F12))/(2*G12)*100</f>
        <v>0.77463334021896302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96.820000000000007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11" sqref="A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42027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48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921</v>
      </c>
      <c r="C12" s="3">
        <v>941</v>
      </c>
      <c r="D12" s="3">
        <v>930</v>
      </c>
      <c r="E12" s="3">
        <v>894</v>
      </c>
      <c r="F12" s="3">
        <v>931</v>
      </c>
      <c r="G12" s="10">
        <f>AVERAGE(B12,C12,D12,E12,F12)</f>
        <v>923.4</v>
      </c>
      <c r="H12" s="11">
        <f>STDEV(B12,C12,D12,E12,F12)</f>
        <v>17.896927110540513</v>
      </c>
      <c r="I12" s="12">
        <f>H12/G12*100</f>
        <v>1.9381554159129861</v>
      </c>
      <c r="J12" s="12">
        <f>(MAX(B12:F12)-MIN(B12:F12))/(2*G12)*100</f>
        <v>2.5449426034221356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92.34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42136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49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1000</v>
      </c>
      <c r="C12" s="3">
        <v>962</v>
      </c>
      <c r="D12" s="3">
        <v>958</v>
      </c>
      <c r="E12" s="3">
        <v>972</v>
      </c>
      <c r="F12" s="3">
        <v>938</v>
      </c>
      <c r="G12" s="10">
        <f>AVERAGE(B12,C12,D12,E12,F12)</f>
        <v>966</v>
      </c>
      <c r="H12" s="11">
        <f>STDEV(B12,C12,D12,E12,F12)</f>
        <v>22.671568097509269</v>
      </c>
      <c r="I12" s="12">
        <f>H12/G12*100</f>
        <v>2.3469532192038582</v>
      </c>
      <c r="J12" s="12">
        <f>(MAX(B12:F12)-MIN(B12:F12))/(2*G12)*100</f>
        <v>3.2091097308488616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96.6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2" sqref="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42242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50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1533</v>
      </c>
      <c r="C12" s="3">
        <v>1522</v>
      </c>
      <c r="D12" s="3">
        <v>1528</v>
      </c>
      <c r="E12" s="3">
        <v>1528</v>
      </c>
      <c r="F12" s="3">
        <v>1532</v>
      </c>
      <c r="G12" s="10">
        <f>AVERAGE(B12,C12,D12,E12,F12)</f>
        <v>1528.6</v>
      </c>
      <c r="H12" s="11">
        <f>STDEV(B12,C12,D12,E12,F12)</f>
        <v>4.3358966777357599</v>
      </c>
      <c r="I12" s="12">
        <f>H12/G12*100</f>
        <v>0.28365149010439356</v>
      </c>
      <c r="J12" s="12">
        <f>(MAX(B12:F12)-MIN(B12:F12))/(2*G12)*100</f>
        <v>0.35980635875964939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152.85999999999999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42300</v>
      </c>
      <c r="D1" s="1" t="s">
        <v>1</v>
      </c>
      <c r="E1" t="s">
        <v>37</v>
      </c>
      <c r="G1" s="1" t="s">
        <v>19</v>
      </c>
      <c r="H1" t="s">
        <v>24</v>
      </c>
    </row>
    <row r="2" spans="1:10" x14ac:dyDescent="0.2">
      <c r="A2" s="1" t="s">
        <v>26</v>
      </c>
      <c r="B2" s="3" t="s">
        <v>25</v>
      </c>
      <c r="D2" s="1" t="s">
        <v>7</v>
      </c>
      <c r="E2" t="s">
        <v>7</v>
      </c>
    </row>
    <row r="3" spans="1:10" x14ac:dyDescent="0.2">
      <c r="A3" s="1" t="s">
        <v>2</v>
      </c>
      <c r="B3" s="4" t="s">
        <v>39</v>
      </c>
    </row>
    <row r="4" spans="1:10" x14ac:dyDescent="0.2">
      <c r="A4" s="1" t="s">
        <v>29</v>
      </c>
      <c r="B4" s="3" t="s">
        <v>38</v>
      </c>
      <c r="C4" s="1" t="s">
        <v>3</v>
      </c>
      <c r="D4" s="5">
        <v>10</v>
      </c>
      <c r="E4" t="s">
        <v>23</v>
      </c>
      <c r="F4" s="6" t="s">
        <v>5</v>
      </c>
      <c r="G4" s="5" t="s">
        <v>45</v>
      </c>
      <c r="H4" s="6" t="s">
        <v>28</v>
      </c>
      <c r="I4" s="5" t="s">
        <v>42</v>
      </c>
    </row>
    <row r="5" spans="1:10" x14ac:dyDescent="0.2">
      <c r="A5" s="6" t="s">
        <v>4</v>
      </c>
      <c r="B5" s="3" t="s">
        <v>36</v>
      </c>
      <c r="C5" s="6" t="s">
        <v>4</v>
      </c>
      <c r="D5" s="3" t="s">
        <v>40</v>
      </c>
      <c r="E5" s="6" t="s">
        <v>7</v>
      </c>
      <c r="F5" s="3" t="s">
        <v>7</v>
      </c>
      <c r="G5" s="6" t="s">
        <v>7</v>
      </c>
      <c r="H5" s="3" t="s">
        <v>7</v>
      </c>
    </row>
    <row r="6" spans="1:10" x14ac:dyDescent="0.2">
      <c r="A6" s="6" t="s">
        <v>6</v>
      </c>
      <c r="B6" s="3">
        <v>400</v>
      </c>
      <c r="C6" s="6" t="s">
        <v>6</v>
      </c>
      <c r="D6" s="3">
        <v>100</v>
      </c>
      <c r="E6" s="6" t="s">
        <v>7</v>
      </c>
      <c r="F6" s="3" t="s">
        <v>7</v>
      </c>
      <c r="G6" s="6" t="s">
        <v>7</v>
      </c>
      <c r="H6" s="3" t="s">
        <v>7</v>
      </c>
    </row>
    <row r="7" spans="1:10" x14ac:dyDescent="0.2">
      <c r="A7" s="1" t="s">
        <v>8</v>
      </c>
      <c r="B7" s="4" t="s">
        <v>20</v>
      </c>
      <c r="C7" s="1"/>
      <c r="G7" s="6" t="s">
        <v>7</v>
      </c>
      <c r="H7" s="3" t="s">
        <v>7</v>
      </c>
    </row>
    <row r="8" spans="1:10" x14ac:dyDescent="0.2">
      <c r="A8" s="1" t="s">
        <v>9</v>
      </c>
      <c r="B8" s="3" t="s">
        <v>22</v>
      </c>
      <c r="C8" s="1" t="s">
        <v>10</v>
      </c>
      <c r="D8" t="s">
        <v>35</v>
      </c>
    </row>
    <row r="9" spans="1:10" x14ac:dyDescent="0.2">
      <c r="A9" s="1" t="s">
        <v>11</v>
      </c>
      <c r="B9" s="3">
        <v>1</v>
      </c>
      <c r="C9" s="1" t="s">
        <v>12</v>
      </c>
      <c r="D9" t="s">
        <v>51</v>
      </c>
    </row>
    <row r="10" spans="1:10" x14ac:dyDescent="0.2">
      <c r="A10" s="1" t="s">
        <v>7</v>
      </c>
      <c r="D10" t="s">
        <v>7</v>
      </c>
    </row>
    <row r="11" spans="1:10" x14ac:dyDescent="0.2">
      <c r="A11" s="7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14</v>
      </c>
      <c r="H11" s="7" t="s">
        <v>15</v>
      </c>
      <c r="I11" s="8" t="s">
        <v>16</v>
      </c>
      <c r="J11" s="15" t="s">
        <v>18</v>
      </c>
    </row>
    <row r="12" spans="1:10" x14ac:dyDescent="0.2">
      <c r="A12" s="7" t="s">
        <v>27</v>
      </c>
      <c r="B12" s="3">
        <v>1240</v>
      </c>
      <c r="C12" s="3">
        <v>1245</v>
      </c>
      <c r="D12" s="3">
        <v>1182</v>
      </c>
      <c r="E12" s="3">
        <v>1178</v>
      </c>
      <c r="F12" s="3">
        <v>1205</v>
      </c>
      <c r="G12" s="10">
        <f>AVERAGE(B12,C12,D12,E12,F12)</f>
        <v>1210</v>
      </c>
      <c r="H12" s="11">
        <f>STDEV(B12,C12,D12,E12,F12)</f>
        <v>31.456318920051661</v>
      </c>
      <c r="I12" s="12">
        <f>H12/G12*100</f>
        <v>2.5996957785166663</v>
      </c>
      <c r="J12" s="12">
        <f>(MAX(B12:F12)-MIN(B12:F12))/(2*G12)*100</f>
        <v>2.7685950413223139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17</v>
      </c>
      <c r="H14" s="11">
        <f>G12/D4</f>
        <v>121</v>
      </c>
      <c r="I14" s="3" t="s">
        <v>21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R17</vt:lpstr>
      <vt:lpstr>R18</vt:lpstr>
      <vt:lpstr>R19</vt:lpstr>
      <vt:lpstr>R20</vt:lpstr>
      <vt:lpstr>R21</vt:lpstr>
      <vt:lpstr>R22</vt:lpstr>
      <vt:lpstr>R23</vt:lpstr>
      <vt:lpstr>R24</vt:lpstr>
      <vt:lpstr>R25</vt:lpstr>
      <vt:lpstr>R26</vt:lpstr>
      <vt:lpstr>R27</vt:lpstr>
      <vt:lpstr>R28</vt:lpstr>
      <vt:lpstr>R29</vt:lpstr>
    </vt:vector>
  </TitlesOfParts>
  <Company>Tystar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</dc:creator>
  <cp:lastModifiedBy>Pollack, Gordon</cp:lastModifiedBy>
  <cp:lastPrinted>2005-06-08T13:32:10Z</cp:lastPrinted>
  <dcterms:created xsi:type="dcterms:W3CDTF">2002-08-28T03:45:21Z</dcterms:created>
  <dcterms:modified xsi:type="dcterms:W3CDTF">2021-04-27T21:42:47Z</dcterms:modified>
</cp:coreProperties>
</file>