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pp052000\Documents\UTD\Tools\Tystar_LPCVD\Process_Runs\"/>
    </mc:Choice>
  </mc:AlternateContent>
  <bookViews>
    <workbookView xWindow="240" yWindow="60" windowWidth="11370" windowHeight="5865" firstSheet="46" activeTab="59"/>
  </bookViews>
  <sheets>
    <sheet name="T2 R2" sheetId="9" r:id="rId1"/>
    <sheet name="T2 R3" sheetId="10" r:id="rId2"/>
    <sheet name="T2 R2 R3 " sheetId="11" r:id="rId3"/>
    <sheet name="T2 R4" sheetId="12" r:id="rId4"/>
    <sheet name="T2 R5" sheetId="14" r:id="rId5"/>
    <sheet name="T2 R6" sheetId="15" r:id="rId6"/>
    <sheet name="T2 R7" sheetId="16" r:id="rId7"/>
    <sheet name="T2 R11" sheetId="17" r:id="rId8"/>
    <sheet name="T2 R12" sheetId="18" r:id="rId9"/>
    <sheet name="T2 R13" sheetId="19" r:id="rId10"/>
    <sheet name="T2 R14" sheetId="20" r:id="rId11"/>
    <sheet name="T2 R15" sheetId="24" r:id="rId12"/>
    <sheet name="T2 R16" sheetId="25" r:id="rId13"/>
    <sheet name="T2 R17" sheetId="26" r:id="rId14"/>
    <sheet name="T2 R18" sheetId="27" r:id="rId15"/>
    <sheet name="T2 R19" sheetId="28" r:id="rId16"/>
    <sheet name="T2 R20" sheetId="29" r:id="rId17"/>
    <sheet name="T2 R21" sheetId="30" r:id="rId18"/>
    <sheet name="T2 R22" sheetId="31" r:id="rId19"/>
    <sheet name="T2 R23" sheetId="32" r:id="rId20"/>
    <sheet name="T2 R24" sheetId="33" r:id="rId21"/>
    <sheet name="T2 R25" sheetId="34" r:id="rId22"/>
    <sheet name="T2 R26" sheetId="35" r:id="rId23"/>
    <sheet name="T2 R27" sheetId="36" r:id="rId24"/>
    <sheet name="T2 R28" sheetId="37" r:id="rId25"/>
    <sheet name="T2 R29" sheetId="38" r:id="rId26"/>
    <sheet name="T2 R30" sheetId="39" r:id="rId27"/>
    <sheet name="T2 R31" sheetId="40" r:id="rId28"/>
    <sheet name="T2 R32" sheetId="41" r:id="rId29"/>
    <sheet name="T2 R33" sheetId="42" r:id="rId30"/>
    <sheet name="T2 R34" sheetId="43" r:id="rId31"/>
    <sheet name="T2 R35" sheetId="44" r:id="rId32"/>
    <sheet name="T2 R36" sheetId="45" r:id="rId33"/>
    <sheet name="T2 R37" sheetId="46" r:id="rId34"/>
    <sheet name="T2 R38" sheetId="47" r:id="rId35"/>
    <sheet name="T2 R39" sheetId="48" r:id="rId36"/>
    <sheet name="T2 R40" sheetId="49" r:id="rId37"/>
    <sheet name="T2 R41" sheetId="50" r:id="rId38"/>
    <sheet name="T2 R42" sheetId="51" r:id="rId39"/>
    <sheet name="T2 R43" sheetId="52" r:id="rId40"/>
    <sheet name="T2 R44" sheetId="53" r:id="rId41"/>
    <sheet name="T2 R45" sheetId="54" r:id="rId42"/>
    <sheet name="T2 R46" sheetId="55" r:id="rId43"/>
    <sheet name="T2 R47" sheetId="56" r:id="rId44"/>
    <sheet name="T2 R48" sheetId="57" r:id="rId45"/>
    <sheet name="T2 R49" sheetId="58" r:id="rId46"/>
    <sheet name="T2 R50" sheetId="59" r:id="rId47"/>
    <sheet name="T2 R51" sheetId="60" r:id="rId48"/>
    <sheet name="T2 R52" sheetId="61" r:id="rId49"/>
    <sheet name="T2 R53" sheetId="62" r:id="rId50"/>
    <sheet name="T2 R54" sheetId="64" r:id="rId51"/>
    <sheet name="T2 R55" sheetId="65" r:id="rId52"/>
    <sheet name="T2 R56" sheetId="66" r:id="rId53"/>
    <sheet name="T2 R57" sheetId="67" r:id="rId54"/>
    <sheet name="T2 R58" sheetId="68" r:id="rId55"/>
    <sheet name="T2 R59" sheetId="69" r:id="rId56"/>
    <sheet name="T2 R60" sheetId="70" r:id="rId57"/>
    <sheet name="T2 R61" sheetId="71" r:id="rId58"/>
    <sheet name="T2 R62" sheetId="72" r:id="rId59"/>
    <sheet name="T2 R63" sheetId="73" r:id="rId60"/>
  </sheets>
  <calcPr calcId="162913" iterate="1"/>
</workbook>
</file>

<file path=xl/calcChain.xml><?xml version="1.0" encoding="utf-8"?>
<calcChain xmlns="http://schemas.openxmlformats.org/spreadsheetml/2006/main">
  <c r="H12" i="73" l="1"/>
  <c r="G12" i="73"/>
  <c r="H14" i="73" s="1"/>
  <c r="I12" i="73" l="1"/>
  <c r="J12" i="73"/>
  <c r="H12" i="72"/>
  <c r="G12" i="72"/>
  <c r="H14" i="72" s="1"/>
  <c r="I12" i="72" l="1"/>
  <c r="J12" i="72"/>
  <c r="H12" i="71"/>
  <c r="G12" i="71"/>
  <c r="H14" i="71" s="1"/>
  <c r="H12" i="70"/>
  <c r="G12" i="70"/>
  <c r="J12" i="70" s="1"/>
  <c r="I12" i="71" l="1"/>
  <c r="J12" i="71"/>
  <c r="I12" i="70"/>
  <c r="H14" i="70"/>
  <c r="H12" i="69"/>
  <c r="I12" i="69" s="1"/>
  <c r="G12" i="69"/>
  <c r="H14" i="69" s="1"/>
  <c r="J12" i="69" l="1"/>
  <c r="H12" i="68"/>
  <c r="G12" i="68"/>
  <c r="H14" i="68" s="1"/>
  <c r="I12" i="68" l="1"/>
  <c r="J12" i="68"/>
  <c r="H12" i="67"/>
  <c r="G12" i="67"/>
  <c r="H14" i="67" s="1"/>
  <c r="I12" i="67" l="1"/>
  <c r="J12" i="67"/>
  <c r="H12" i="66"/>
  <c r="G12" i="66"/>
  <c r="H14" i="66" s="1"/>
  <c r="I12" i="66" l="1"/>
  <c r="J12" i="66"/>
  <c r="H12" i="65"/>
  <c r="G12" i="65"/>
  <c r="H14" i="65" s="1"/>
  <c r="I12" i="65" l="1"/>
  <c r="J12" i="65"/>
  <c r="H12" i="64"/>
  <c r="G12" i="64"/>
  <c r="J12" i="64" s="1"/>
  <c r="I12" i="64" l="1"/>
  <c r="H14" i="64"/>
  <c r="H12" i="62"/>
  <c r="I12" i="62" s="1"/>
  <c r="G12" i="62"/>
  <c r="H14" i="62" s="1"/>
  <c r="J12" i="62" l="1"/>
  <c r="H12" i="61"/>
  <c r="I12" i="61" s="1"/>
  <c r="G12" i="61"/>
  <c r="H14" i="61" s="1"/>
  <c r="J12" i="61" l="1"/>
  <c r="H12" i="60"/>
  <c r="G12" i="60"/>
  <c r="H14" i="60" s="1"/>
  <c r="I12" i="60" l="1"/>
  <c r="J12" i="60"/>
  <c r="H12" i="59"/>
  <c r="G12" i="59"/>
  <c r="H14" i="59" s="1"/>
  <c r="I12" i="59" l="1"/>
  <c r="J12" i="59"/>
  <c r="H12" i="58"/>
  <c r="G12" i="58"/>
  <c r="H14" i="58" s="1"/>
  <c r="I12" i="58" l="1"/>
  <c r="J12" i="58"/>
  <c r="H12" i="57"/>
  <c r="G12" i="57"/>
  <c r="H14" i="57" s="1"/>
  <c r="I12" i="57" l="1"/>
  <c r="J12" i="57"/>
  <c r="H12" i="56"/>
  <c r="G12" i="56"/>
  <c r="H14" i="56" s="1"/>
  <c r="I12" i="56" l="1"/>
  <c r="J12" i="56"/>
  <c r="H12" i="55"/>
  <c r="G12" i="55"/>
  <c r="H14" i="55" s="1"/>
  <c r="I12" i="55" l="1"/>
  <c r="J12" i="55"/>
  <c r="H12" i="54"/>
  <c r="G12" i="54"/>
  <c r="H14" i="54" s="1"/>
  <c r="G12" i="53"/>
  <c r="H14" i="53" s="1"/>
  <c r="G12" i="52"/>
  <c r="H14" i="52" s="1"/>
  <c r="G12" i="51"/>
  <c r="J12" i="51" s="1"/>
  <c r="J12" i="53"/>
  <c r="H12" i="53"/>
  <c r="I12" i="53"/>
  <c r="H12" i="52"/>
  <c r="H12" i="51"/>
  <c r="H12" i="50"/>
  <c r="G12" i="50"/>
  <c r="H14" i="50"/>
  <c r="H12" i="49"/>
  <c r="G12" i="49"/>
  <c r="H14" i="49" s="1"/>
  <c r="H12" i="48"/>
  <c r="I12" i="48" s="1"/>
  <c r="G12" i="48"/>
  <c r="H14" i="48" s="1"/>
  <c r="H12" i="47"/>
  <c r="G12" i="47"/>
  <c r="J12" i="47" s="1"/>
  <c r="H14" i="47"/>
  <c r="H12" i="46"/>
  <c r="G12" i="46"/>
  <c r="H14" i="46"/>
  <c r="H12" i="45"/>
  <c r="I12" i="45" s="1"/>
  <c r="G12" i="45"/>
  <c r="J12" i="45" s="1"/>
  <c r="H12" i="44"/>
  <c r="I12" i="44"/>
  <c r="G12" i="44"/>
  <c r="J12" i="44" s="1"/>
  <c r="H12" i="43"/>
  <c r="I12" i="43"/>
  <c r="G12" i="43"/>
  <c r="J12" i="43" s="1"/>
  <c r="H12" i="42"/>
  <c r="I12" i="42" s="1"/>
  <c r="G12" i="42"/>
  <c r="J12" i="42" s="1"/>
  <c r="H12" i="41"/>
  <c r="G12" i="41"/>
  <c r="H12" i="40"/>
  <c r="G12" i="40"/>
  <c r="J12" i="40" s="1"/>
  <c r="H12" i="39"/>
  <c r="I12" i="39" s="1"/>
  <c r="G12" i="39"/>
  <c r="H14" i="39" s="1"/>
  <c r="J12" i="39"/>
  <c r="H12" i="38"/>
  <c r="G12" i="38"/>
  <c r="H12" i="37"/>
  <c r="G12" i="37"/>
  <c r="H14" i="37" s="1"/>
  <c r="H12" i="36"/>
  <c r="I12" i="36" s="1"/>
  <c r="G12" i="36"/>
  <c r="H14" i="36" s="1"/>
  <c r="J12" i="36"/>
  <c r="H12" i="35"/>
  <c r="G12" i="35"/>
  <c r="H14" i="35"/>
  <c r="H12" i="34"/>
  <c r="I12" i="34" s="1"/>
  <c r="G12" i="34"/>
  <c r="H12" i="33"/>
  <c r="G12" i="33"/>
  <c r="H14" i="33" s="1"/>
  <c r="J12" i="33"/>
  <c r="H12" i="32"/>
  <c r="G12" i="32"/>
  <c r="H12" i="31"/>
  <c r="I12" i="31"/>
  <c r="G12" i="31"/>
  <c r="J12" i="31" s="1"/>
  <c r="H12" i="30"/>
  <c r="G12" i="30"/>
  <c r="H14" i="30" s="1"/>
  <c r="H12" i="29"/>
  <c r="I12" i="29" s="1"/>
  <c r="G12" i="29"/>
  <c r="J12" i="29" s="1"/>
  <c r="H12" i="28"/>
  <c r="G12" i="28"/>
  <c r="I12" i="28" s="1"/>
  <c r="H14" i="28"/>
  <c r="H13" i="27"/>
  <c r="G13" i="27"/>
  <c r="H15" i="27"/>
  <c r="H12" i="27"/>
  <c r="I12" i="27" s="1"/>
  <c r="G12" i="27"/>
  <c r="J12" i="27" s="1"/>
  <c r="H13" i="26"/>
  <c r="G13" i="26"/>
  <c r="H15" i="26" s="1"/>
  <c r="H12" i="26"/>
  <c r="G12" i="26"/>
  <c r="J12" i="26"/>
  <c r="H13" i="25"/>
  <c r="G13" i="25"/>
  <c r="H15" i="25"/>
  <c r="H12" i="25"/>
  <c r="G12" i="25"/>
  <c r="J12" i="25" s="1"/>
  <c r="G12" i="24"/>
  <c r="J12" i="24" s="1"/>
  <c r="H12" i="24"/>
  <c r="I12" i="24" s="1"/>
  <c r="G13" i="24"/>
  <c r="J13" i="24" s="1"/>
  <c r="H13" i="24"/>
  <c r="I13" i="24" s="1"/>
  <c r="G12" i="20"/>
  <c r="J12" i="20" s="1"/>
  <c r="H12" i="20"/>
  <c r="G13" i="20"/>
  <c r="J13" i="20" s="1"/>
  <c r="H13" i="20"/>
  <c r="G14" i="20"/>
  <c r="J14" i="20" s="1"/>
  <c r="H14" i="20"/>
  <c r="G12" i="19"/>
  <c r="H12" i="19"/>
  <c r="I12" i="19"/>
  <c r="J12" i="19"/>
  <c r="G13" i="19"/>
  <c r="H13" i="19"/>
  <c r="I13" i="19"/>
  <c r="J13" i="19"/>
  <c r="G14" i="19"/>
  <c r="H14" i="19"/>
  <c r="I14" i="19"/>
  <c r="J14" i="19"/>
  <c r="H16" i="19"/>
  <c r="G12" i="18"/>
  <c r="J12" i="18"/>
  <c r="H12" i="18"/>
  <c r="I12" i="18" s="1"/>
  <c r="G13" i="18"/>
  <c r="J13" i="18"/>
  <c r="H13" i="18"/>
  <c r="I13" i="18" s="1"/>
  <c r="G14" i="18"/>
  <c r="J14" i="18" s="1"/>
  <c r="H14" i="18"/>
  <c r="G12" i="17"/>
  <c r="J12" i="17" s="1"/>
  <c r="H12" i="17"/>
  <c r="I12" i="17" s="1"/>
  <c r="G13" i="17"/>
  <c r="J13" i="17" s="1"/>
  <c r="H13" i="17"/>
  <c r="I13" i="17" s="1"/>
  <c r="G14" i="17"/>
  <c r="J14" i="17" s="1"/>
  <c r="H14" i="17"/>
  <c r="I14" i="17" s="1"/>
  <c r="H16" i="17"/>
  <c r="G12" i="16"/>
  <c r="J12" i="16" s="1"/>
  <c r="H12" i="16"/>
  <c r="I12" i="16"/>
  <c r="G13" i="16"/>
  <c r="J13" i="16" s="1"/>
  <c r="H13" i="16"/>
  <c r="I13" i="16"/>
  <c r="G14" i="16"/>
  <c r="J14" i="16" s="1"/>
  <c r="H14" i="16"/>
  <c r="I14" i="16"/>
  <c r="H16" i="16"/>
  <c r="G12" i="15"/>
  <c r="H12" i="15"/>
  <c r="I12" i="15"/>
  <c r="J12" i="15"/>
  <c r="G13" i="15"/>
  <c r="H13" i="15"/>
  <c r="I13" i="15"/>
  <c r="J13" i="15"/>
  <c r="G14" i="15"/>
  <c r="H14" i="15"/>
  <c r="I14" i="15"/>
  <c r="J14" i="15"/>
  <c r="H16" i="15"/>
  <c r="G12" i="14"/>
  <c r="J12" i="14"/>
  <c r="H12" i="14"/>
  <c r="G13" i="14"/>
  <c r="J13" i="14"/>
  <c r="H13" i="14"/>
  <c r="I13" i="14" s="1"/>
  <c r="G14" i="14"/>
  <c r="J14" i="14"/>
  <c r="H14" i="14"/>
  <c r="I14" i="14" s="1"/>
  <c r="G12" i="12"/>
  <c r="H12" i="12"/>
  <c r="I12" i="12"/>
  <c r="J12" i="12"/>
  <c r="G13" i="12"/>
  <c r="H13" i="12"/>
  <c r="I13" i="12"/>
  <c r="J13" i="12"/>
  <c r="G14" i="12"/>
  <c r="H14" i="12"/>
  <c r="I14" i="12"/>
  <c r="J14" i="12"/>
  <c r="H16" i="12"/>
  <c r="G22" i="11"/>
  <c r="H24" i="11"/>
  <c r="H22" i="11"/>
  <c r="I22" i="11" s="1"/>
  <c r="G21" i="11"/>
  <c r="J21" i="11"/>
  <c r="H21" i="11"/>
  <c r="I21" i="11" s="1"/>
  <c r="G20" i="11"/>
  <c r="J20" i="11"/>
  <c r="H20" i="11"/>
  <c r="I20" i="11" s="1"/>
  <c r="G12" i="11"/>
  <c r="H12" i="11"/>
  <c r="I12" i="11"/>
  <c r="J12" i="11"/>
  <c r="G13" i="11"/>
  <c r="H13" i="11"/>
  <c r="I13" i="11"/>
  <c r="J13" i="11"/>
  <c r="G14" i="11"/>
  <c r="H14" i="11"/>
  <c r="I14" i="11"/>
  <c r="J14" i="11"/>
  <c r="H16" i="11"/>
  <c r="G12" i="10"/>
  <c r="J12" i="10"/>
  <c r="H12" i="10"/>
  <c r="I12" i="10" s="1"/>
  <c r="G13" i="10"/>
  <c r="J13" i="10"/>
  <c r="H13" i="10"/>
  <c r="I13" i="10" s="1"/>
  <c r="G14" i="10"/>
  <c r="J14" i="10"/>
  <c r="H14" i="10"/>
  <c r="I14" i="10" s="1"/>
  <c r="G12" i="9"/>
  <c r="J12" i="9"/>
  <c r="H12" i="9"/>
  <c r="I12" i="9" s="1"/>
  <c r="G13" i="9"/>
  <c r="J13" i="9"/>
  <c r="H13" i="9"/>
  <c r="I13" i="9" s="1"/>
  <c r="G14" i="9"/>
  <c r="J14" i="9"/>
  <c r="H14" i="9"/>
  <c r="I14" i="9" s="1"/>
  <c r="H16" i="9"/>
  <c r="I12" i="25"/>
  <c r="I13" i="25"/>
  <c r="J13" i="25"/>
  <c r="I12" i="26"/>
  <c r="I13" i="26"/>
  <c r="I13" i="27"/>
  <c r="J13" i="27"/>
  <c r="J12" i="30"/>
  <c r="H14" i="31"/>
  <c r="I12" i="32"/>
  <c r="H14" i="32"/>
  <c r="J12" i="32"/>
  <c r="J12" i="34"/>
  <c r="H14" i="34"/>
  <c r="J12" i="35"/>
  <c r="I12" i="35"/>
  <c r="I12" i="37"/>
  <c r="I12" i="38"/>
  <c r="H14" i="38"/>
  <c r="J12" i="38"/>
  <c r="H14" i="40"/>
  <c r="I12" i="41"/>
  <c r="J12" i="41"/>
  <c r="H14" i="41"/>
  <c r="H14" i="43"/>
  <c r="H14" i="45"/>
  <c r="I12" i="14"/>
  <c r="J12" i="28"/>
  <c r="H14" i="44"/>
  <c r="J22" i="11"/>
  <c r="H16" i="10"/>
  <c r="H16" i="14"/>
  <c r="I12" i="46"/>
  <c r="J12" i="46"/>
  <c r="I12" i="47"/>
  <c r="I12" i="49"/>
  <c r="J12" i="49"/>
  <c r="I12" i="50"/>
  <c r="J12" i="50"/>
  <c r="I12" i="51"/>
  <c r="J12" i="52"/>
  <c r="I12" i="54"/>
  <c r="H14" i="51" l="1"/>
  <c r="I12" i="40"/>
  <c r="I14" i="20"/>
  <c r="I12" i="20"/>
  <c r="H15" i="24"/>
  <c r="H16" i="20"/>
  <c r="J12" i="48"/>
  <c r="I13" i="20"/>
  <c r="I12" i="52"/>
  <c r="H14" i="42"/>
  <c r="J12" i="37"/>
  <c r="I12" i="33"/>
  <c r="H14" i="29"/>
  <c r="I12" i="30"/>
  <c r="H16" i="18"/>
  <c r="J12" i="54"/>
  <c r="I14" i="18"/>
  <c r="J13" i="26"/>
</calcChain>
</file>

<file path=xl/sharedStrings.xml><?xml version="1.0" encoding="utf-8"?>
<sst xmlns="http://schemas.openxmlformats.org/spreadsheetml/2006/main" count="3093" uniqueCount="61">
  <si>
    <t>DATE:</t>
  </si>
  <si>
    <t>RECIPE:</t>
  </si>
  <si>
    <t>TUBE #:</t>
  </si>
  <si>
    <t>FILE:</t>
  </si>
  <si>
    <t>Process:</t>
  </si>
  <si>
    <t>TEMPL:</t>
  </si>
  <si>
    <t>DEP TIME</t>
  </si>
  <si>
    <t>TEMPC:</t>
  </si>
  <si>
    <t>GAS</t>
  </si>
  <si>
    <t>PRCPR</t>
  </si>
  <si>
    <t>TEMPS:</t>
  </si>
  <si>
    <t>FLOW</t>
  </si>
  <si>
    <t xml:space="preserve"> </t>
  </si>
  <si>
    <t>WAFER:</t>
  </si>
  <si>
    <t>SIZE</t>
  </si>
  <si>
    <t>Substrate:</t>
  </si>
  <si>
    <t>LOAD</t>
  </si>
  <si>
    <t>Comment:</t>
  </si>
  <si>
    <t>POSITION</t>
  </si>
  <si>
    <t>1CENTER</t>
  </si>
  <si>
    <t>2TOP</t>
  </si>
  <si>
    <t>3BOTTOM</t>
  </si>
  <si>
    <t>4RIGHT</t>
  </si>
  <si>
    <t>5LEFT</t>
  </si>
  <si>
    <t>Mean Avg</t>
  </si>
  <si>
    <t>S1 Dev</t>
  </si>
  <si>
    <t xml:space="preserve"> + or - %</t>
  </si>
  <si>
    <t xml:space="preserve"> Wafer to</t>
  </si>
  <si>
    <t>Wafer</t>
  </si>
  <si>
    <t>Dep Rate:</t>
  </si>
  <si>
    <t>HI-LO%</t>
  </si>
  <si>
    <t>Henry</t>
  </si>
  <si>
    <t>Operator</t>
  </si>
  <si>
    <t>4" SILICON</t>
  </si>
  <si>
    <t>A/min</t>
  </si>
  <si>
    <t>100mm</t>
  </si>
  <si>
    <t>250 mtorr</t>
  </si>
  <si>
    <t>min</t>
  </si>
  <si>
    <t>POLY.002</t>
  </si>
  <si>
    <t>LARGE GRAIN POLY</t>
  </si>
  <si>
    <t>SiH4</t>
  </si>
  <si>
    <t>T2</t>
  </si>
  <si>
    <t>Refractive index = 3.15</t>
  </si>
  <si>
    <t>Refractive index = 3.17</t>
  </si>
  <si>
    <t>Run 3</t>
  </si>
  <si>
    <t>Run 2</t>
  </si>
  <si>
    <t>Gordon</t>
  </si>
  <si>
    <t>Refractive index = 3.19, PRPRC not controlling, which is why dep rate is a little low</t>
  </si>
  <si>
    <t>Refractive index = 3.17, Good run</t>
  </si>
  <si>
    <t>Refractive index = 3.18, Good run</t>
  </si>
  <si>
    <t>CENTER</t>
  </si>
  <si>
    <t>TOP</t>
  </si>
  <si>
    <t>RIGHT</t>
  </si>
  <si>
    <t>BOTTOM</t>
  </si>
  <si>
    <t>LEFT</t>
  </si>
  <si>
    <t>&lt;100&gt;</t>
  </si>
  <si>
    <t>nanospec</t>
  </si>
  <si>
    <t>DekTak</t>
  </si>
  <si>
    <t>Nanospec</t>
  </si>
  <si>
    <t>Actual pressure = 249mTorr</t>
  </si>
  <si>
    <t>Large Grain Polysilicon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</si>
</sst>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B11" sqref="B11:F11"/>
    </sheetView>
  </sheetViews>
  <sheetFormatPr defaultRowHeight="12.75" x14ac:dyDescent="0.2"/>
  <sheetData>
    <row r="1" spans="1:10" x14ac:dyDescent="0.2">
      <c r="A1" s="1" t="s">
        <v>0</v>
      </c>
      <c r="B1" s="2">
        <v>38511</v>
      </c>
      <c r="D1" s="1" t="s">
        <v>1</v>
      </c>
      <c r="E1" t="s">
        <v>38</v>
      </c>
      <c r="G1" s="1" t="s">
        <v>32</v>
      </c>
      <c r="H1" t="s">
        <v>31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43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5</v>
      </c>
      <c r="B12" s="3">
        <v>4378</v>
      </c>
      <c r="C12" s="3">
        <v>4333</v>
      </c>
      <c r="D12" s="3">
        <v>4423</v>
      </c>
      <c r="E12" s="3">
        <v>4382</v>
      </c>
      <c r="F12" s="3">
        <v>4406</v>
      </c>
      <c r="G12" s="10">
        <f>AVERAGE(B12,C12,D12,E12,F12)</f>
        <v>4384.3999999999996</v>
      </c>
      <c r="H12" s="11">
        <f>STDEV(B12,C12,D12,E12,F12)</f>
        <v>34.077852044986642</v>
      </c>
      <c r="I12" s="12">
        <f>H12/G12*100</f>
        <v>0.77725235026426986</v>
      </c>
      <c r="J12" s="12">
        <f>(MAX(B12:F12)-MIN(B12:F12))/(2*G12)*100</f>
        <v>1.0263662074628228</v>
      </c>
    </row>
    <row r="13" spans="1:10" x14ac:dyDescent="0.2">
      <c r="A13" s="7">
        <v>20</v>
      </c>
      <c r="B13" s="9">
        <v>4314</v>
      </c>
      <c r="C13" s="9">
        <v>4272</v>
      </c>
      <c r="D13" s="9">
        <v>4360</v>
      </c>
      <c r="E13" s="9">
        <v>4328</v>
      </c>
      <c r="F13" s="9">
        <v>4322</v>
      </c>
      <c r="G13" s="10">
        <f>AVERAGE(B13:F13)</f>
        <v>4319.2</v>
      </c>
      <c r="H13" s="11">
        <f>STDEV(B13:F13)</f>
        <v>31.641744578957717</v>
      </c>
      <c r="I13" s="12">
        <f>H13/G13*100</f>
        <v>0.73258345478231424</v>
      </c>
      <c r="J13" s="12">
        <f>(MAX(B13:F13)-MIN(B13:F13))/(2*G13)*100</f>
        <v>1.0187071679940729</v>
      </c>
    </row>
    <row r="14" spans="1:10" x14ac:dyDescent="0.2">
      <c r="A14" s="7"/>
      <c r="B14" s="9"/>
      <c r="C14" s="9"/>
      <c r="D14" s="9"/>
      <c r="E14" s="7" t="s">
        <v>27</v>
      </c>
      <c r="F14" s="13" t="s">
        <v>28</v>
      </c>
      <c r="G14" s="10">
        <f>AVERAGE(B12:F13)</f>
        <v>4351.8</v>
      </c>
      <c r="H14" s="11">
        <f>STDEV(B12:F13)</f>
        <v>46.281265708227515</v>
      </c>
      <c r="I14" s="12">
        <f>H14/G14*100</f>
        <v>1.0634970749627168</v>
      </c>
      <c r="J14" s="12">
        <f>(MAX(B12:F13)-MIN(B12:F13))/(2*G14)*100</f>
        <v>1.7349142883404567</v>
      </c>
    </row>
    <row r="15" spans="1:10" x14ac:dyDescent="0.2">
      <c r="A15" s="7"/>
      <c r="B15" s="9"/>
      <c r="C15" s="9"/>
      <c r="D15" s="9"/>
      <c r="E15" s="9"/>
      <c r="F15" s="9"/>
      <c r="I15" s="12"/>
    </row>
    <row r="16" spans="1:10" x14ac:dyDescent="0.2">
      <c r="A16" s="7"/>
      <c r="B16" s="9"/>
      <c r="C16" s="9"/>
      <c r="D16" s="9"/>
      <c r="E16" s="9"/>
      <c r="F16" s="9"/>
      <c r="G16" s="14" t="s">
        <v>29</v>
      </c>
      <c r="H16" s="11">
        <f>G14/D4</f>
        <v>145.06</v>
      </c>
      <c r="I16" s="3" t="s">
        <v>34</v>
      </c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1"/>
      <c r="B21" s="2"/>
      <c r="D21" s="1"/>
      <c r="G21" s="1"/>
    </row>
    <row r="22" spans="1:9" x14ac:dyDescent="0.2">
      <c r="A22" s="1"/>
      <c r="B22" s="3"/>
      <c r="D22" s="1"/>
      <c r="G22" s="1"/>
    </row>
    <row r="23" spans="1:9" x14ac:dyDescent="0.2">
      <c r="A23" s="1"/>
      <c r="B23" s="3"/>
    </row>
    <row r="24" spans="1:9" x14ac:dyDescent="0.2">
      <c r="A24" s="1"/>
      <c r="B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1"/>
      <c r="G27" s="6"/>
      <c r="H27" s="3"/>
    </row>
    <row r="28" spans="1:9" x14ac:dyDescent="0.2">
      <c r="A28" s="1"/>
      <c r="B28" s="3"/>
      <c r="C28" s="1"/>
    </row>
    <row r="29" spans="1:9" x14ac:dyDescent="0.2">
      <c r="A29" s="1"/>
      <c r="B29" s="3"/>
      <c r="C29" s="1"/>
    </row>
    <row r="30" spans="1:9" x14ac:dyDescent="0.2">
      <c r="A30" s="1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8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3"/>
      <c r="C33" s="3"/>
      <c r="D33" s="3"/>
      <c r="E33" s="3"/>
      <c r="F33" s="3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7"/>
      <c r="F42" s="13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9"/>
      <c r="H44" s="9"/>
      <c r="I44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B11" sqref="B11:F1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39420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49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5</v>
      </c>
      <c r="B12" s="3">
        <v>4431</v>
      </c>
      <c r="C12" s="3">
        <v>4415</v>
      </c>
      <c r="D12" s="3">
        <v>4437</v>
      </c>
      <c r="E12" s="3">
        <v>4502</v>
      </c>
      <c r="F12" s="3">
        <v>4461</v>
      </c>
      <c r="G12" s="10">
        <f>AVERAGE(B12,C12,D12,E12,F12)</f>
        <v>4449.2</v>
      </c>
      <c r="H12" s="11">
        <f>STDEV(B12,C12,D12,E12,F12)</f>
        <v>33.826025483346399</v>
      </c>
      <c r="I12" s="12">
        <f>H12/G12*100</f>
        <v>0.76027208224728937</v>
      </c>
      <c r="J12" s="12">
        <f>(MAX(B12:F12)-MIN(B12:F12))/(2*G12)*100</f>
        <v>0.97770385687314576</v>
      </c>
    </row>
    <row r="13" spans="1:10" x14ac:dyDescent="0.2">
      <c r="A13" s="7">
        <v>20</v>
      </c>
      <c r="B13" s="9">
        <v>4307</v>
      </c>
      <c r="C13" s="9">
        <v>4288</v>
      </c>
      <c r="D13" s="9">
        <v>4321</v>
      </c>
      <c r="E13" s="9">
        <v>4387</v>
      </c>
      <c r="F13" s="9">
        <v>4358</v>
      </c>
      <c r="G13" s="10">
        <f>AVERAGE(B13:F13)</f>
        <v>4332.2</v>
      </c>
      <c r="H13" s="11">
        <f>STDEV(B13:F13)</f>
        <v>39.946213838109863</v>
      </c>
      <c r="I13" s="12">
        <f>H13/G13*100</f>
        <v>0.92207686252042542</v>
      </c>
      <c r="J13" s="12">
        <f>(MAX(B13:F13)-MIN(B13:F13))/(2*G13)*100</f>
        <v>1.142606527861133</v>
      </c>
    </row>
    <row r="14" spans="1:10" x14ac:dyDescent="0.2">
      <c r="A14" s="7"/>
      <c r="B14" s="9"/>
      <c r="C14" s="9"/>
      <c r="D14" s="9"/>
      <c r="E14" s="7" t="s">
        <v>27</v>
      </c>
      <c r="F14" s="13" t="s">
        <v>28</v>
      </c>
      <c r="G14" s="10">
        <f>AVERAGE(B12:F13)</f>
        <v>4390.7</v>
      </c>
      <c r="H14" s="11">
        <f>STDEV(B12:F13)</f>
        <v>70.853604942397482</v>
      </c>
      <c r="I14" s="12">
        <f>H14/G14*100</f>
        <v>1.613720020552474</v>
      </c>
      <c r="J14" s="12">
        <f>(MAX(B12:F13)-MIN(B12:F13))/(2*G14)*100</f>
        <v>2.4369690482155466</v>
      </c>
    </row>
    <row r="15" spans="1:10" x14ac:dyDescent="0.2">
      <c r="A15" s="7"/>
      <c r="B15" s="9"/>
      <c r="C15" s="9"/>
      <c r="D15" s="9"/>
      <c r="E15" s="9"/>
      <c r="F15" s="9"/>
      <c r="I15" s="12"/>
    </row>
    <row r="16" spans="1:10" x14ac:dyDescent="0.2">
      <c r="A16" s="7"/>
      <c r="B16" s="9"/>
      <c r="C16" s="9"/>
      <c r="D16" s="9"/>
      <c r="E16" s="9"/>
      <c r="F16" s="9"/>
      <c r="G16" s="14" t="s">
        <v>29</v>
      </c>
      <c r="H16" s="11">
        <f>G14/D4</f>
        <v>146.35666666666665</v>
      </c>
      <c r="I16" s="3" t="s">
        <v>34</v>
      </c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1"/>
      <c r="B21" s="2"/>
      <c r="D21" s="1"/>
      <c r="G21" s="1"/>
    </row>
    <row r="22" spans="1:9" x14ac:dyDescent="0.2">
      <c r="A22" s="1"/>
      <c r="B22" s="3"/>
      <c r="D22" s="1"/>
      <c r="G22" s="1"/>
    </row>
    <row r="23" spans="1:9" x14ac:dyDescent="0.2">
      <c r="A23" s="1"/>
      <c r="B23" s="3"/>
    </row>
    <row r="24" spans="1:9" x14ac:dyDescent="0.2">
      <c r="A24" s="1"/>
      <c r="B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1"/>
      <c r="G27" s="6"/>
      <c r="H27" s="3"/>
    </row>
    <row r="28" spans="1:9" x14ac:dyDescent="0.2">
      <c r="A28" s="1"/>
      <c r="B28" s="3"/>
      <c r="C28" s="1"/>
    </row>
    <row r="29" spans="1:9" x14ac:dyDescent="0.2">
      <c r="A29" s="1"/>
      <c r="B29" s="3"/>
      <c r="C29" s="1"/>
    </row>
    <row r="30" spans="1:9" x14ac:dyDescent="0.2">
      <c r="A30" s="1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8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3"/>
      <c r="C33" s="3"/>
      <c r="D33" s="3"/>
      <c r="E33" s="3"/>
      <c r="F33" s="3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7"/>
      <c r="F42" s="13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9"/>
      <c r="H44" s="9"/>
      <c r="I44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B11" sqref="B11:F1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39450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12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5</v>
      </c>
      <c r="B12" s="3">
        <v>4291</v>
      </c>
      <c r="C12" s="3">
        <v>4269</v>
      </c>
      <c r="D12" s="3">
        <v>4292</v>
      </c>
      <c r="E12" s="3">
        <v>4351</v>
      </c>
      <c r="F12" s="3">
        <v>5305</v>
      </c>
      <c r="G12" s="10">
        <f>AVERAGE(B12,C12,D12,E12,F12)</f>
        <v>4501.6000000000004</v>
      </c>
      <c r="H12" s="11">
        <f>STDEV(B12,C12,D12,E12,F12)</f>
        <v>450.14419911846022</v>
      </c>
      <c r="I12" s="12">
        <f>H12/G12*100</f>
        <v>9.9996489941012126</v>
      </c>
      <c r="J12" s="12">
        <f>(MAX(B12:F12)-MIN(B12:F12))/(2*G12)*100</f>
        <v>11.50701972631953</v>
      </c>
    </row>
    <row r="13" spans="1:10" x14ac:dyDescent="0.2">
      <c r="A13" s="7">
        <v>20</v>
      </c>
      <c r="B13" s="9">
        <v>4125</v>
      </c>
      <c r="C13" s="9">
        <v>4102</v>
      </c>
      <c r="D13" s="9">
        <v>4126</v>
      </c>
      <c r="E13" s="9">
        <v>4182</v>
      </c>
      <c r="F13" s="9">
        <v>4188</v>
      </c>
      <c r="G13" s="10">
        <f>AVERAGE(B13:F13)</f>
        <v>4144.6000000000004</v>
      </c>
      <c r="H13" s="11">
        <f>STDEV(B13:F13)</f>
        <v>38.168049465488799</v>
      </c>
      <c r="I13" s="12">
        <f>H13/G13*100</f>
        <v>0.92091032827025032</v>
      </c>
      <c r="J13" s="12">
        <f>(MAX(B13:F13)-MIN(B13:F13))/(2*G13)*100</f>
        <v>1.0374945712493364</v>
      </c>
    </row>
    <row r="14" spans="1:10" x14ac:dyDescent="0.2">
      <c r="A14" s="7"/>
      <c r="B14" s="9"/>
      <c r="C14" s="9"/>
      <c r="D14" s="9"/>
      <c r="E14" s="7" t="s">
        <v>27</v>
      </c>
      <c r="F14" s="13" t="s">
        <v>28</v>
      </c>
      <c r="G14" s="10">
        <f>AVERAGE(B12:F13)</f>
        <v>4323.1000000000004</v>
      </c>
      <c r="H14" s="11">
        <f>STDEV(B12:F13)</f>
        <v>355.11639719330833</v>
      </c>
      <c r="I14" s="12">
        <f>H14/G14*100</f>
        <v>8.2143923849392397</v>
      </c>
      <c r="J14" s="12">
        <f>(MAX(B12:F13)-MIN(B12:F13))/(2*G14)*100</f>
        <v>13.913626795586501</v>
      </c>
    </row>
    <row r="15" spans="1:10" x14ac:dyDescent="0.2">
      <c r="A15" s="7"/>
      <c r="B15" s="9"/>
      <c r="C15" s="9"/>
      <c r="D15" s="9"/>
      <c r="E15" s="9"/>
      <c r="F15" s="9"/>
      <c r="I15" s="12"/>
    </row>
    <row r="16" spans="1:10" x14ac:dyDescent="0.2">
      <c r="A16" s="7"/>
      <c r="B16" s="9"/>
      <c r="C16" s="9"/>
      <c r="D16" s="9"/>
      <c r="E16" s="9"/>
      <c r="F16" s="9"/>
      <c r="G16" s="14" t="s">
        <v>29</v>
      </c>
      <c r="H16" s="11">
        <f>G14/D4</f>
        <v>144.10333333333335</v>
      </c>
      <c r="I16" s="3" t="s">
        <v>34</v>
      </c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1"/>
      <c r="B21" s="2"/>
      <c r="D21" s="1"/>
      <c r="G21" s="1"/>
    </row>
    <row r="22" spans="1:9" x14ac:dyDescent="0.2">
      <c r="A22" s="1"/>
      <c r="B22" s="3"/>
      <c r="D22" s="1"/>
      <c r="G22" s="1"/>
    </row>
    <row r="23" spans="1:9" x14ac:dyDescent="0.2">
      <c r="A23" s="1"/>
      <c r="B23" s="3"/>
    </row>
    <row r="24" spans="1:9" x14ac:dyDescent="0.2">
      <c r="A24" s="1"/>
      <c r="B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1"/>
      <c r="G27" s="6"/>
      <c r="H27" s="3"/>
    </row>
    <row r="28" spans="1:9" x14ac:dyDescent="0.2">
      <c r="A28" s="1"/>
      <c r="B28" s="3"/>
      <c r="C28" s="1"/>
    </row>
    <row r="29" spans="1:9" x14ac:dyDescent="0.2">
      <c r="A29" s="1"/>
      <c r="B29" s="3"/>
      <c r="C29" s="1"/>
    </row>
    <row r="30" spans="1:9" x14ac:dyDescent="0.2">
      <c r="A30" s="1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8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3"/>
      <c r="C33" s="3"/>
      <c r="D33" s="3"/>
      <c r="E33" s="3"/>
      <c r="F33" s="3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7"/>
      <c r="F42" s="13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9"/>
      <c r="H44" s="9"/>
      <c r="I44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B11" sqref="B11:F1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39609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12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4241</v>
      </c>
      <c r="C12" s="3">
        <v>4216</v>
      </c>
      <c r="D12" s="3">
        <v>4249</v>
      </c>
      <c r="E12" s="3">
        <v>4552</v>
      </c>
      <c r="F12" s="3">
        <v>4246</v>
      </c>
      <c r="G12" s="10">
        <f>AVERAGE(B12,C12,D12,E12,F12)</f>
        <v>4300.8</v>
      </c>
      <c r="H12" s="11">
        <f>STDEV(B12,C12,D12,E12,F12)</f>
        <v>141.02730232121723</v>
      </c>
      <c r="I12" s="12">
        <f>H12/G12*100</f>
        <v>3.2790946410253263</v>
      </c>
      <c r="J12" s="12">
        <f>(MAX(B12:F12)-MIN(B12:F12))/(2*G12)*100</f>
        <v>3.90625</v>
      </c>
    </row>
    <row r="13" spans="1:10" x14ac:dyDescent="0.2">
      <c r="A13" s="7"/>
      <c r="B13" s="9"/>
      <c r="C13" s="9"/>
      <c r="D13" s="9"/>
      <c r="E13" s="7" t="s">
        <v>27</v>
      </c>
      <c r="F13" s="13" t="s">
        <v>28</v>
      </c>
      <c r="G13" s="10">
        <f>AVERAGE(B12:F12)</f>
        <v>4300.8</v>
      </c>
      <c r="H13" s="11">
        <f>STDEV(B12:F12)</f>
        <v>141.02730232121723</v>
      </c>
      <c r="I13" s="12">
        <f>H13/G13*100</f>
        <v>3.2790946410253263</v>
      </c>
      <c r="J13" s="12">
        <f>(MAX(B12:F12)-MIN(B12:F12))/(2*G13)*100</f>
        <v>3.90625</v>
      </c>
    </row>
    <row r="14" spans="1:10" x14ac:dyDescent="0.2">
      <c r="A14" s="7"/>
      <c r="B14" s="9"/>
      <c r="C14" s="9"/>
      <c r="D14" s="9"/>
      <c r="E14" s="9"/>
      <c r="F14" s="9"/>
      <c r="I14" s="12"/>
    </row>
    <row r="15" spans="1:10" x14ac:dyDescent="0.2">
      <c r="A15" s="7"/>
      <c r="B15" s="9"/>
      <c r="C15" s="9"/>
      <c r="D15" s="9"/>
      <c r="E15" s="9"/>
      <c r="F15" s="9"/>
      <c r="G15" s="14" t="s">
        <v>29</v>
      </c>
      <c r="H15" s="11">
        <f>G13/D4</f>
        <v>143.36000000000001</v>
      </c>
      <c r="I15" s="3" t="s">
        <v>34</v>
      </c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1"/>
      <c r="B20" s="2"/>
      <c r="D20" s="1"/>
      <c r="G20" s="1"/>
    </row>
    <row r="21" spans="1:9" x14ac:dyDescent="0.2">
      <c r="A21" s="1"/>
      <c r="B21" s="3"/>
      <c r="D21" s="1"/>
      <c r="G21" s="1"/>
    </row>
    <row r="22" spans="1:9" x14ac:dyDescent="0.2">
      <c r="A22" s="1"/>
      <c r="B22" s="3"/>
    </row>
    <row r="23" spans="1:9" x14ac:dyDescent="0.2">
      <c r="A23" s="1"/>
      <c r="B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1"/>
      <c r="G26" s="6"/>
      <c r="H26" s="3"/>
    </row>
    <row r="27" spans="1:9" x14ac:dyDescent="0.2">
      <c r="A27" s="1"/>
      <c r="B27" s="3"/>
      <c r="C27" s="1"/>
    </row>
    <row r="28" spans="1:9" x14ac:dyDescent="0.2">
      <c r="A28" s="1"/>
      <c r="B28" s="3"/>
      <c r="C28" s="1"/>
    </row>
    <row r="29" spans="1:9" x14ac:dyDescent="0.2">
      <c r="A29" s="1"/>
    </row>
    <row r="30" spans="1:9" x14ac:dyDescent="0.2">
      <c r="A30" s="7"/>
      <c r="B30" s="7"/>
      <c r="C30" s="7"/>
      <c r="D30" s="7"/>
      <c r="E30" s="7"/>
      <c r="F30" s="7"/>
      <c r="G30" s="7"/>
      <c r="H30" s="7"/>
      <c r="I30" s="8"/>
    </row>
    <row r="31" spans="1:9" x14ac:dyDescent="0.2">
      <c r="A31" s="7"/>
      <c r="B31" s="9"/>
      <c r="C31" s="9"/>
      <c r="D31" s="9"/>
      <c r="E31" s="9"/>
      <c r="F31" s="9"/>
      <c r="G31" s="11"/>
      <c r="H31" s="11"/>
      <c r="I31" s="12"/>
    </row>
    <row r="32" spans="1:9" x14ac:dyDescent="0.2">
      <c r="A32" s="7"/>
      <c r="B32" s="3"/>
      <c r="C32" s="3"/>
      <c r="D32" s="3"/>
      <c r="E32" s="3"/>
      <c r="F32" s="3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7"/>
      <c r="F41" s="13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9"/>
      <c r="H43" s="9"/>
      <c r="I43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B11" sqref="B11:F1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39724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12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4439</v>
      </c>
      <c r="C12" s="3">
        <v>4413</v>
      </c>
      <c r="D12" s="3">
        <v>4449</v>
      </c>
      <c r="E12" s="3">
        <v>4517</v>
      </c>
      <c r="F12" s="3">
        <v>4501</v>
      </c>
      <c r="G12" s="10">
        <f>AVERAGE(B12,C12,D12,E12,F12)</f>
        <v>4463.8</v>
      </c>
      <c r="H12" s="11">
        <f>STDEV(B12,C12,D12,E12,F12)</f>
        <v>43.671501004659781</v>
      </c>
      <c r="I12" s="12">
        <f>H12/G12*100</f>
        <v>0.97834806677404396</v>
      </c>
      <c r="J12" s="12">
        <f>(MAX(B12:F12)-MIN(B12:F12))/(2*G12)*100</f>
        <v>1.1649267440297504</v>
      </c>
    </row>
    <row r="13" spans="1:10" x14ac:dyDescent="0.2">
      <c r="A13" s="7"/>
      <c r="B13" s="9"/>
      <c r="C13" s="9"/>
      <c r="D13" s="9"/>
      <c r="E13" s="7" t="s">
        <v>27</v>
      </c>
      <c r="F13" s="13" t="s">
        <v>28</v>
      </c>
      <c r="G13" s="10">
        <f>AVERAGE(B12:F12)</f>
        <v>4463.8</v>
      </c>
      <c r="H13" s="11">
        <f>STDEV(B12:F12)</f>
        <v>43.671501004659781</v>
      </c>
      <c r="I13" s="12">
        <f>H13/G13*100</f>
        <v>0.97834806677404396</v>
      </c>
      <c r="J13" s="12">
        <f>(MAX(B12:F12)-MIN(B12:F12))/(2*G13)*100</f>
        <v>1.1649267440297504</v>
      </c>
    </row>
    <row r="14" spans="1:10" x14ac:dyDescent="0.2">
      <c r="A14" s="7"/>
      <c r="B14" s="9"/>
      <c r="C14" s="9"/>
      <c r="D14" s="9"/>
      <c r="E14" s="9"/>
      <c r="F14" s="9"/>
      <c r="I14" s="12"/>
    </row>
    <row r="15" spans="1:10" x14ac:dyDescent="0.2">
      <c r="A15" s="7"/>
      <c r="B15" s="9"/>
      <c r="C15" s="9"/>
      <c r="D15" s="9"/>
      <c r="E15" s="9"/>
      <c r="F15" s="9"/>
      <c r="G15" s="14" t="s">
        <v>29</v>
      </c>
      <c r="H15" s="11">
        <f>G13/D4</f>
        <v>148.79333333333335</v>
      </c>
      <c r="I15" s="3" t="s">
        <v>34</v>
      </c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1"/>
      <c r="B20" s="2"/>
      <c r="D20" s="1"/>
      <c r="G20" s="1"/>
    </row>
    <row r="21" spans="1:9" x14ac:dyDescent="0.2">
      <c r="A21" s="1"/>
      <c r="B21" s="3"/>
      <c r="D21" s="1"/>
      <c r="G21" s="1"/>
    </row>
    <row r="22" spans="1:9" x14ac:dyDescent="0.2">
      <c r="A22" s="1"/>
      <c r="B22" s="3"/>
    </row>
    <row r="23" spans="1:9" x14ac:dyDescent="0.2">
      <c r="A23" s="1"/>
      <c r="B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1"/>
      <c r="G26" s="6"/>
      <c r="H26" s="3"/>
    </row>
    <row r="27" spans="1:9" x14ac:dyDescent="0.2">
      <c r="A27" s="1"/>
      <c r="B27" s="3"/>
      <c r="C27" s="1"/>
    </row>
    <row r="28" spans="1:9" x14ac:dyDescent="0.2">
      <c r="A28" s="1"/>
      <c r="B28" s="3"/>
      <c r="C28" s="1"/>
    </row>
    <row r="29" spans="1:9" x14ac:dyDescent="0.2">
      <c r="A29" s="1"/>
    </row>
    <row r="30" spans="1:9" x14ac:dyDescent="0.2">
      <c r="A30" s="7"/>
      <c r="B30" s="7"/>
      <c r="C30" s="7"/>
      <c r="D30" s="7"/>
      <c r="E30" s="7"/>
      <c r="F30" s="7"/>
      <c r="G30" s="7"/>
      <c r="H30" s="7"/>
      <c r="I30" s="8"/>
    </row>
    <row r="31" spans="1:9" x14ac:dyDescent="0.2">
      <c r="A31" s="7"/>
      <c r="B31" s="9"/>
      <c r="C31" s="9"/>
      <c r="D31" s="9"/>
      <c r="E31" s="9"/>
      <c r="F31" s="9"/>
      <c r="G31" s="11"/>
      <c r="H31" s="11"/>
      <c r="I31" s="12"/>
    </row>
    <row r="32" spans="1:9" x14ac:dyDescent="0.2">
      <c r="A32" s="7"/>
      <c r="B32" s="3"/>
      <c r="C32" s="3"/>
      <c r="D32" s="3"/>
      <c r="E32" s="3"/>
      <c r="F32" s="3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7"/>
      <c r="F41" s="13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9"/>
      <c r="H43" s="9"/>
      <c r="I43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H29" sqref="H29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39820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12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4477</v>
      </c>
      <c r="C12" s="3">
        <v>4450</v>
      </c>
      <c r="D12" s="3">
        <v>4506</v>
      </c>
      <c r="E12" s="3">
        <v>4585</v>
      </c>
      <c r="F12" s="3">
        <v>4489</v>
      </c>
      <c r="G12" s="10">
        <f>AVERAGE(B12,C12,D12,E12,F12)</f>
        <v>4501.3999999999996</v>
      </c>
      <c r="H12" s="11">
        <f>STDEV(B12,C12,D12,E12,F12)</f>
        <v>50.993136793101876</v>
      </c>
      <c r="I12" s="12">
        <f>H12/G12*100</f>
        <v>1.1328283821278242</v>
      </c>
      <c r="J12" s="12">
        <f>(MAX(B12:F12)-MIN(B12:F12))/(2*G12)*100</f>
        <v>1.499533478473364</v>
      </c>
    </row>
    <row r="13" spans="1:10" x14ac:dyDescent="0.2">
      <c r="A13" s="7"/>
      <c r="B13" s="9"/>
      <c r="C13" s="9"/>
      <c r="D13" s="9"/>
      <c r="E13" s="7" t="s">
        <v>27</v>
      </c>
      <c r="F13" s="13" t="s">
        <v>28</v>
      </c>
      <c r="G13" s="10">
        <f>AVERAGE(B12:F12)</f>
        <v>4501.3999999999996</v>
      </c>
      <c r="H13" s="11">
        <f>STDEV(B12:F12)</f>
        <v>50.993136793101876</v>
      </c>
      <c r="I13" s="12">
        <f>H13/G13*100</f>
        <v>1.1328283821278242</v>
      </c>
      <c r="J13" s="12">
        <f>(MAX(B12:F12)-MIN(B12:F12))/(2*G13)*100</f>
        <v>1.499533478473364</v>
      </c>
    </row>
    <row r="14" spans="1:10" x14ac:dyDescent="0.2">
      <c r="A14" s="7"/>
      <c r="B14" s="9"/>
      <c r="C14" s="9"/>
      <c r="D14" s="9"/>
      <c r="E14" s="9"/>
      <c r="F14" s="9"/>
      <c r="I14" s="12"/>
    </row>
    <row r="15" spans="1:10" x14ac:dyDescent="0.2">
      <c r="A15" s="7"/>
      <c r="B15" s="9"/>
      <c r="C15" s="9"/>
      <c r="D15" s="9"/>
      <c r="E15" s="9"/>
      <c r="F15" s="9"/>
      <c r="G15" s="14" t="s">
        <v>29</v>
      </c>
      <c r="H15" s="11">
        <f>G13/D4</f>
        <v>150.04666666666665</v>
      </c>
      <c r="I15" s="3" t="s">
        <v>34</v>
      </c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1"/>
      <c r="B20" s="2"/>
      <c r="D20" s="1"/>
      <c r="G20" s="1"/>
    </row>
    <row r="21" spans="1:9" x14ac:dyDescent="0.2">
      <c r="A21" s="1"/>
      <c r="B21" s="3"/>
      <c r="D21" s="1"/>
      <c r="G21" s="1"/>
    </row>
    <row r="22" spans="1:9" x14ac:dyDescent="0.2">
      <c r="A22" s="1"/>
      <c r="B22" s="3"/>
    </row>
    <row r="23" spans="1:9" x14ac:dyDescent="0.2">
      <c r="A23" s="1"/>
      <c r="B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1"/>
      <c r="G26" s="6"/>
      <c r="H26" s="3"/>
    </row>
    <row r="27" spans="1:9" x14ac:dyDescent="0.2">
      <c r="A27" s="1"/>
      <c r="B27" s="3"/>
      <c r="C27" s="1"/>
    </row>
    <row r="28" spans="1:9" x14ac:dyDescent="0.2">
      <c r="A28" s="1"/>
      <c r="B28" s="3"/>
      <c r="C28" s="1"/>
    </row>
    <row r="29" spans="1:9" x14ac:dyDescent="0.2">
      <c r="A29" s="1"/>
    </row>
    <row r="30" spans="1:9" x14ac:dyDescent="0.2">
      <c r="A30" s="7"/>
      <c r="B30" s="7"/>
      <c r="C30" s="7"/>
      <c r="D30" s="7"/>
      <c r="E30" s="7"/>
      <c r="F30" s="7"/>
      <c r="G30" s="7"/>
      <c r="H30" s="7"/>
      <c r="I30" s="8"/>
    </row>
    <row r="31" spans="1:9" x14ac:dyDescent="0.2">
      <c r="A31" s="7"/>
      <c r="B31" s="9"/>
      <c r="C31" s="9"/>
      <c r="D31" s="9"/>
      <c r="E31" s="9"/>
      <c r="F31" s="9"/>
      <c r="G31" s="11"/>
      <c r="H31" s="11"/>
      <c r="I31" s="12"/>
    </row>
    <row r="32" spans="1:9" x14ac:dyDescent="0.2">
      <c r="A32" s="7"/>
      <c r="B32" s="3"/>
      <c r="C32" s="3"/>
      <c r="D32" s="3"/>
      <c r="E32" s="3"/>
      <c r="F32" s="3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7"/>
      <c r="F41" s="13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9"/>
      <c r="H43" s="9"/>
      <c r="I43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H11" sqref="H1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39930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12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4510</v>
      </c>
      <c r="C12" s="3">
        <v>4491</v>
      </c>
      <c r="D12" s="3">
        <v>4510</v>
      </c>
      <c r="E12" s="3">
        <v>4548</v>
      </c>
      <c r="F12" s="3">
        <v>4535</v>
      </c>
      <c r="G12" s="10">
        <f>AVERAGE(B12,C12,D12,E12,F12)</f>
        <v>4518.8</v>
      </c>
      <c r="H12" s="11">
        <f>STDEV(B12,C12,D12,E12,F12)</f>
        <v>22.598672527385322</v>
      </c>
      <c r="I12" s="12">
        <f>H12/G12*100</f>
        <v>0.50010340195152081</v>
      </c>
      <c r="J12" s="12">
        <f>(MAX(B12:F12)-MIN(B12:F12))/(2*G12)*100</f>
        <v>0.63069841550854211</v>
      </c>
    </row>
    <row r="13" spans="1:10" x14ac:dyDescent="0.2">
      <c r="A13" s="7"/>
      <c r="B13" s="9"/>
      <c r="C13" s="9"/>
      <c r="D13" s="9"/>
      <c r="E13" s="7" t="s">
        <v>27</v>
      </c>
      <c r="F13" s="13" t="s">
        <v>28</v>
      </c>
      <c r="G13" s="10">
        <f>AVERAGE(B12:F12)</f>
        <v>4518.8</v>
      </c>
      <c r="H13" s="11">
        <f>STDEV(B12:F12)</f>
        <v>22.598672527385322</v>
      </c>
      <c r="I13" s="12">
        <f>H13/G13*100</f>
        <v>0.50010340195152081</v>
      </c>
      <c r="J13" s="12">
        <f>(MAX(B12:F12)-MIN(B12:F12))/(2*G13)*100</f>
        <v>0.63069841550854211</v>
      </c>
    </row>
    <row r="14" spans="1:10" x14ac:dyDescent="0.2">
      <c r="A14" s="7"/>
      <c r="B14" s="9"/>
      <c r="C14" s="9"/>
      <c r="D14" s="9"/>
      <c r="E14" s="9"/>
      <c r="F14" s="9"/>
      <c r="I14" s="12"/>
    </row>
    <row r="15" spans="1:10" x14ac:dyDescent="0.2">
      <c r="A15" s="7"/>
      <c r="B15" s="9"/>
      <c r="C15" s="9"/>
      <c r="D15" s="9"/>
      <c r="E15" s="9"/>
      <c r="F15" s="9"/>
      <c r="G15" s="14" t="s">
        <v>29</v>
      </c>
      <c r="H15" s="11">
        <f>G13/D4</f>
        <v>150.62666666666667</v>
      </c>
      <c r="I15" s="3" t="s">
        <v>34</v>
      </c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1"/>
      <c r="B20" s="2"/>
      <c r="D20" s="1"/>
      <c r="G20" s="1"/>
    </row>
    <row r="21" spans="1:9" x14ac:dyDescent="0.2">
      <c r="A21" s="1"/>
      <c r="B21" s="3"/>
      <c r="D21" s="1"/>
      <c r="G21" s="1"/>
    </row>
    <row r="22" spans="1:9" x14ac:dyDescent="0.2">
      <c r="A22" s="1"/>
      <c r="B22" s="3"/>
    </row>
    <row r="23" spans="1:9" x14ac:dyDescent="0.2">
      <c r="A23" s="1"/>
      <c r="B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1"/>
      <c r="G26" s="6"/>
      <c r="H26" s="3"/>
    </row>
    <row r="27" spans="1:9" x14ac:dyDescent="0.2">
      <c r="A27" s="1"/>
      <c r="B27" s="3"/>
      <c r="C27" s="1"/>
    </row>
    <row r="28" spans="1:9" x14ac:dyDescent="0.2">
      <c r="A28" s="1"/>
      <c r="B28" s="3"/>
      <c r="C28" s="1"/>
    </row>
    <row r="29" spans="1:9" x14ac:dyDescent="0.2">
      <c r="A29" s="1"/>
    </row>
    <row r="30" spans="1:9" x14ac:dyDescent="0.2">
      <c r="A30" s="7"/>
      <c r="B30" s="7"/>
      <c r="C30" s="7"/>
      <c r="D30" s="7"/>
      <c r="E30" s="7"/>
      <c r="F30" s="7"/>
      <c r="G30" s="7"/>
      <c r="H30" s="7"/>
      <c r="I30" s="8"/>
    </row>
    <row r="31" spans="1:9" x14ac:dyDescent="0.2">
      <c r="A31" s="7"/>
      <c r="B31" s="9"/>
      <c r="C31" s="9"/>
      <c r="D31" s="9"/>
      <c r="E31" s="9"/>
      <c r="F31" s="9"/>
      <c r="G31" s="11"/>
      <c r="H31" s="11"/>
      <c r="I31" s="12"/>
    </row>
    <row r="32" spans="1:9" x14ac:dyDescent="0.2">
      <c r="A32" s="7"/>
      <c r="B32" s="3"/>
      <c r="C32" s="3"/>
      <c r="D32" s="3"/>
      <c r="E32" s="3"/>
      <c r="F32" s="3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7"/>
      <c r="F41" s="13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9"/>
      <c r="H43" s="9"/>
      <c r="I43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13" sqref="D1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40030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12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4541</v>
      </c>
      <c r="C12" s="3">
        <v>4528</v>
      </c>
      <c r="D12" s="3">
        <v>4564</v>
      </c>
      <c r="E12" s="3">
        <v>4551</v>
      </c>
      <c r="F12" s="3">
        <v>4553</v>
      </c>
      <c r="G12" s="10">
        <f>AVERAGE(B12,C12,D12,E12,F12)</f>
        <v>4547.3999999999996</v>
      </c>
      <c r="H12" s="11">
        <f>STDEV(B12,C12,D12,E12,F12)</f>
        <v>13.575713609236164</v>
      </c>
      <c r="I12" s="12">
        <f>H12/G12*100</f>
        <v>0.29853792517122235</v>
      </c>
      <c r="J12" s="12">
        <f>(MAX(B12:F12)-MIN(B12:F12))/(2*G12)*100</f>
        <v>0.39583058450982983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151.57999999999998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2" sqref="B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40141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12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4407</v>
      </c>
      <c r="C12" s="3">
        <v>4393</v>
      </c>
      <c r="D12" s="3">
        <v>4412</v>
      </c>
      <c r="E12" s="3">
        <v>4447</v>
      </c>
      <c r="F12" s="3">
        <v>4449</v>
      </c>
      <c r="G12" s="10">
        <f>AVERAGE(B12,C12,D12,E12,F12)</f>
        <v>4421.6000000000004</v>
      </c>
      <c r="H12" s="11">
        <f>STDEV(B12,C12,D12,E12,F12)</f>
        <v>25.095816384409574</v>
      </c>
      <c r="I12" s="12">
        <f>H12/G12*100</f>
        <v>0.56757319487085156</v>
      </c>
      <c r="J12" s="12">
        <f>(MAX(B12:F12)-MIN(B12:F12))/(2*G12)*100</f>
        <v>0.63325493034195757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147.38666666666668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4" sqref="H14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40224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12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4382</v>
      </c>
      <c r="C12" s="3">
        <v>4367</v>
      </c>
      <c r="D12" s="3">
        <v>4407</v>
      </c>
      <c r="E12" s="3">
        <v>4399</v>
      </c>
      <c r="F12" s="3">
        <v>4386</v>
      </c>
      <c r="G12" s="10">
        <f>AVERAGE(B12,C12,D12,E12,F12)</f>
        <v>4388.2</v>
      </c>
      <c r="H12" s="11">
        <f>STDEV(B12,C12,D12,E12,F12)</f>
        <v>15.514509338035799</v>
      </c>
      <c r="I12" s="12">
        <f>H12/G12*100</f>
        <v>0.353550643499289</v>
      </c>
      <c r="J12" s="12">
        <f>(MAX(B12:F12)-MIN(B12:F12))/(2*G12)*100</f>
        <v>0.45576774075930909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146.27333333333334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2" sqref="B12:F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40413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12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5015</v>
      </c>
      <c r="C12" s="3">
        <v>5047</v>
      </c>
      <c r="D12" s="3">
        <v>5104</v>
      </c>
      <c r="E12" s="3">
        <v>5166</v>
      </c>
      <c r="F12" s="3">
        <v>5115</v>
      </c>
      <c r="G12" s="10">
        <f>AVERAGE(B12,C12,D12,E12,F12)</f>
        <v>5089.3999999999996</v>
      </c>
      <c r="H12" s="11">
        <f>STDEV(B12,C12,D12,E12,F12)</f>
        <v>59.306829286347792</v>
      </c>
      <c r="I12" s="12">
        <f>H12/G12*100</f>
        <v>1.1653010037793807</v>
      </c>
      <c r="J12" s="12">
        <f>(MAX(B12:F12)-MIN(B12:F12))/(2*G12)*100</f>
        <v>1.4834754587967149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169.64666666666665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B11" sqref="B11:F11"/>
    </sheetView>
  </sheetViews>
  <sheetFormatPr defaultRowHeight="12.75" x14ac:dyDescent="0.2"/>
  <sheetData>
    <row r="1" spans="1:10" x14ac:dyDescent="0.2">
      <c r="A1" s="1" t="s">
        <v>0</v>
      </c>
      <c r="B1" s="2">
        <v>38511</v>
      </c>
      <c r="D1" s="1" t="s">
        <v>1</v>
      </c>
      <c r="E1" t="s">
        <v>38</v>
      </c>
      <c r="G1" s="1" t="s">
        <v>32</v>
      </c>
      <c r="H1" t="s">
        <v>31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42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5</v>
      </c>
      <c r="B12" s="3">
        <v>4399</v>
      </c>
      <c r="C12" s="3">
        <v>4356</v>
      </c>
      <c r="D12" s="3">
        <v>4448</v>
      </c>
      <c r="E12" s="3">
        <v>4408</v>
      </c>
      <c r="F12" s="3">
        <v>4411</v>
      </c>
      <c r="G12" s="10">
        <f>AVERAGE(B12,C12,D12,E12,F12)</f>
        <v>4404.3999999999996</v>
      </c>
      <c r="H12" s="11">
        <f>STDEV(B12,C12,D12,E12,F12)</f>
        <v>32.898328225002558</v>
      </c>
      <c r="I12" s="12">
        <f>H12/G12*100</f>
        <v>0.74694233550546185</v>
      </c>
      <c r="J12" s="12">
        <f>(MAX(B12:F12)-MIN(B12:F12))/(2*G12)*100</f>
        <v>1.0444101353192263</v>
      </c>
    </row>
    <row r="13" spans="1:10" x14ac:dyDescent="0.2">
      <c r="A13" s="7">
        <v>20</v>
      </c>
      <c r="B13" s="9">
        <v>4571</v>
      </c>
      <c r="C13" s="9">
        <v>4332</v>
      </c>
      <c r="D13" s="9">
        <v>4424</v>
      </c>
      <c r="E13" s="9">
        <v>4369</v>
      </c>
      <c r="F13" s="9">
        <v>4386</v>
      </c>
      <c r="G13" s="10">
        <f>AVERAGE(B13:F13)</f>
        <v>4416.3999999999996</v>
      </c>
      <c r="H13" s="11">
        <f>STDEV(B13:F13)</f>
        <v>92.538100261459874</v>
      </c>
      <c r="I13" s="12">
        <f>H13/G13*100</f>
        <v>2.095328780487725</v>
      </c>
      <c r="J13" s="12">
        <f>(MAX(B13:F13)-MIN(B13:F13))/(2*G13)*100</f>
        <v>2.7058237478489269</v>
      </c>
    </row>
    <row r="14" spans="1:10" x14ac:dyDescent="0.2">
      <c r="A14" s="7"/>
      <c r="B14" s="9"/>
      <c r="C14" s="9"/>
      <c r="D14" s="9"/>
      <c r="E14" s="7" t="s">
        <v>27</v>
      </c>
      <c r="F14" s="13" t="s">
        <v>28</v>
      </c>
      <c r="G14" s="10">
        <f>AVERAGE(B12:F13)</f>
        <v>4410.3999999999996</v>
      </c>
      <c r="H14" s="11">
        <f>STDEV(B12:F13)</f>
        <v>65.779429408693815</v>
      </c>
      <c r="I14" s="12">
        <f>H14/G14*100</f>
        <v>1.4914617587677721</v>
      </c>
      <c r="J14" s="12">
        <f>(MAX(B12:F13)-MIN(B12:F13))/(2*G14)*100</f>
        <v>2.7095048068202434</v>
      </c>
    </row>
    <row r="15" spans="1:10" x14ac:dyDescent="0.2">
      <c r="A15" s="7"/>
      <c r="B15" s="9"/>
      <c r="C15" s="9"/>
      <c r="D15" s="9"/>
      <c r="E15" s="9"/>
      <c r="F15" s="9"/>
      <c r="I15" s="12"/>
    </row>
    <row r="16" spans="1:10" x14ac:dyDescent="0.2">
      <c r="A16" s="7"/>
      <c r="B16" s="9"/>
      <c r="C16" s="9"/>
      <c r="D16" s="9"/>
      <c r="E16" s="9"/>
      <c r="F16" s="9"/>
      <c r="G16" s="14" t="s">
        <v>29</v>
      </c>
      <c r="H16" s="11">
        <f>G14/D4</f>
        <v>147.01333333333332</v>
      </c>
      <c r="I16" s="3" t="s">
        <v>34</v>
      </c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1"/>
      <c r="B21" s="2"/>
      <c r="D21" s="1"/>
      <c r="G21" s="1"/>
    </row>
    <row r="22" spans="1:9" x14ac:dyDescent="0.2">
      <c r="A22" s="1"/>
      <c r="B22" s="3"/>
      <c r="D22" s="1"/>
      <c r="G22" s="1"/>
    </row>
    <row r="23" spans="1:9" x14ac:dyDescent="0.2">
      <c r="A23" s="1"/>
      <c r="B23" s="3"/>
    </row>
    <row r="24" spans="1:9" x14ac:dyDescent="0.2">
      <c r="A24" s="1"/>
      <c r="B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1"/>
      <c r="G27" s="6"/>
      <c r="H27" s="3"/>
    </row>
    <row r="28" spans="1:9" x14ac:dyDescent="0.2">
      <c r="A28" s="1"/>
      <c r="B28" s="3"/>
      <c r="C28" s="1"/>
    </row>
    <row r="29" spans="1:9" x14ac:dyDescent="0.2">
      <c r="A29" s="1"/>
      <c r="B29" s="3"/>
      <c r="C29" s="1"/>
    </row>
    <row r="30" spans="1:9" x14ac:dyDescent="0.2">
      <c r="A30" s="1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8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3"/>
      <c r="C33" s="3"/>
      <c r="D33" s="3"/>
      <c r="E33" s="3"/>
      <c r="F33" s="3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7"/>
      <c r="F42" s="13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9"/>
      <c r="H44" s="9"/>
      <c r="I44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2" sqref="B12:F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40470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12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5199</v>
      </c>
      <c r="C12" s="3">
        <v>5194</v>
      </c>
      <c r="D12" s="3">
        <v>5206</v>
      </c>
      <c r="E12" s="3">
        <v>5271</v>
      </c>
      <c r="F12" s="3">
        <v>5273</v>
      </c>
      <c r="G12" s="10">
        <f>AVERAGE(B12,C12,D12,E12,F12)</f>
        <v>5228.6000000000004</v>
      </c>
      <c r="H12" s="11">
        <f>STDEV(B12,C12,D12,E12,F12)</f>
        <v>39.853481654681062</v>
      </c>
      <c r="I12" s="12">
        <f>H12/G12*100</f>
        <v>0.76222089382781355</v>
      </c>
      <c r="J12" s="12">
        <f>(MAX(B12:F12)-MIN(B12:F12))/(2*G12)*100</f>
        <v>0.75546035267566847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174.28666666666669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2" sqref="B12:F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40550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56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4762</v>
      </c>
      <c r="C12" s="3">
        <v>4747</v>
      </c>
      <c r="D12" s="3">
        <v>4765</v>
      </c>
      <c r="E12" s="3">
        <v>4788</v>
      </c>
      <c r="F12" s="3">
        <v>4787</v>
      </c>
      <c r="G12" s="10">
        <f>AVERAGE(B12,C12,D12,E12,F12)</f>
        <v>4769.8</v>
      </c>
      <c r="H12" s="11">
        <f>STDEV(B12,C12,D12,E12,F12)</f>
        <v>17.541379649275026</v>
      </c>
      <c r="I12" s="12">
        <f>H12/G12*100</f>
        <v>0.36775922783502507</v>
      </c>
      <c r="J12" s="12">
        <f>(MAX(B12:F12)-MIN(B12:F12))/(2*G12)*100</f>
        <v>0.42978741247012453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158.99333333333334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2" sqref="B12:F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40744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13</v>
      </c>
      <c r="C9" s="1" t="s">
        <v>17</v>
      </c>
      <c r="D9" t="s">
        <v>57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5323</v>
      </c>
      <c r="C12" s="3">
        <v>5280</v>
      </c>
      <c r="D12" s="3">
        <v>5253</v>
      </c>
      <c r="E12" s="3">
        <v>5291</v>
      </c>
      <c r="F12" s="3">
        <v>5285</v>
      </c>
      <c r="G12" s="10">
        <f>AVERAGE(B12,C12,D12,E12,F12)</f>
        <v>5286.4</v>
      </c>
      <c r="H12" s="11">
        <f>STDEV(B12,C12,D12,E12,F12)</f>
        <v>25.095816384409574</v>
      </c>
      <c r="I12" s="12">
        <f>H12/G12*100</f>
        <v>0.47472412954769927</v>
      </c>
      <c r="J12" s="12">
        <f>(MAX(B12:F12)-MIN(B12:F12))/(2*G12)*100</f>
        <v>0.66207627118644075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176.21333333333331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2" sqref="B12:F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40848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13</v>
      </c>
      <c r="C9" s="1" t="s">
        <v>17</v>
      </c>
      <c r="D9" t="s">
        <v>57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5043</v>
      </c>
      <c r="C12" s="3">
        <v>5016</v>
      </c>
      <c r="D12" s="3">
        <v>5056</v>
      </c>
      <c r="E12" s="3">
        <v>5148</v>
      </c>
      <c r="F12" s="3">
        <v>5112</v>
      </c>
      <c r="G12" s="10">
        <f>AVERAGE(B12,C12,D12,E12,F12)</f>
        <v>5075</v>
      </c>
      <c r="H12" s="11">
        <f>STDEV(B12,C12,D12,E12,F12)</f>
        <v>53.768020235080257</v>
      </c>
      <c r="I12" s="12">
        <f>H12/G12*100</f>
        <v>1.0594683790163599</v>
      </c>
      <c r="J12" s="12">
        <f>(MAX(B12:F12)-MIN(B12:F12))/(2*G12)*100</f>
        <v>1.3004926108374384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169.16666666666666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2" sqref="B12:F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40918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13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5118</v>
      </c>
      <c r="C12" s="3">
        <v>5093</v>
      </c>
      <c r="D12" s="3">
        <v>5162</v>
      </c>
      <c r="E12" s="3">
        <v>5152</v>
      </c>
      <c r="F12" s="3">
        <v>5177</v>
      </c>
      <c r="G12" s="10">
        <f>AVERAGE(B12,C12,D12,E12,F12)</f>
        <v>5140.3999999999996</v>
      </c>
      <c r="H12" s="11">
        <f>STDEV(B12,C12,D12,E12,F12)</f>
        <v>34.238866803677951</v>
      </c>
      <c r="I12" s="12">
        <f>H12/G12*100</f>
        <v>0.66607397875025198</v>
      </c>
      <c r="J12" s="12">
        <f>(MAX(B12:F12)-MIN(B12:F12))/(2*G12)*100</f>
        <v>0.81705703836277344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171.34666666666666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2" sqref="B12:F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41066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13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5441</v>
      </c>
      <c r="C12" s="3">
        <v>5410</v>
      </c>
      <c r="D12" s="3">
        <v>5456</v>
      </c>
      <c r="E12" s="3">
        <v>5590</v>
      </c>
      <c r="F12" s="3">
        <v>5538</v>
      </c>
      <c r="G12" s="10">
        <f>AVERAGE(B12,C12,D12,E12,F12)</f>
        <v>5487</v>
      </c>
      <c r="H12" s="11">
        <f>STDEV(B12,C12,D12,E12,F12)</f>
        <v>74.525163535546838</v>
      </c>
      <c r="I12" s="12">
        <f>H12/G12*100</f>
        <v>1.3582132957088908</v>
      </c>
      <c r="J12" s="12">
        <f>(MAX(B12:F12)-MIN(B12:F12))/(2*G12)*100</f>
        <v>1.6402405686167305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182.9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2" sqref="B12:F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41109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7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5288</v>
      </c>
      <c r="C12" s="3">
        <v>5255</v>
      </c>
      <c r="D12" s="3">
        <v>5296</v>
      </c>
      <c r="E12" s="3">
        <v>5447</v>
      </c>
      <c r="F12" s="3">
        <v>5402</v>
      </c>
      <c r="G12" s="10">
        <f>AVERAGE(B12,C12,D12,E12,F12)</f>
        <v>5337.6</v>
      </c>
      <c r="H12" s="11">
        <f>STDEV(B12,C12,D12,E12,F12)</f>
        <v>82.354720569011704</v>
      </c>
      <c r="I12" s="12">
        <f>H12/G12*100</f>
        <v>1.5429166773271077</v>
      </c>
      <c r="J12" s="12">
        <f>(MAX(B12:F12)-MIN(B12:F12))/(2*G12)*100</f>
        <v>1.7985611510791366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177.92000000000002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2" sqref="B12:F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41254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7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5521</v>
      </c>
      <c r="C12" s="3">
        <v>5304</v>
      </c>
      <c r="D12" s="3">
        <v>5340</v>
      </c>
      <c r="E12" s="3">
        <v>6000</v>
      </c>
      <c r="F12" s="3">
        <v>5951</v>
      </c>
      <c r="G12" s="10">
        <f>AVERAGE(B12,C12,D12,E12,F12)</f>
        <v>5623.2</v>
      </c>
      <c r="H12" s="11">
        <f>STDEV(B12,C12,D12,E12,F12)</f>
        <v>332.4029181580691</v>
      </c>
      <c r="I12" s="12">
        <f>H12/G12*100</f>
        <v>5.911276820281496</v>
      </c>
      <c r="J12" s="12">
        <f>(MAX(B12:F12)-MIN(B12:F12))/(2*G12)*100</f>
        <v>6.1886470337174568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187.44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2" sqref="B12:F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41277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7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5531</v>
      </c>
      <c r="C12" s="3">
        <v>5506</v>
      </c>
      <c r="D12" s="3">
        <v>5539</v>
      </c>
      <c r="E12" s="3">
        <v>5816</v>
      </c>
      <c r="F12" s="3">
        <v>5757</v>
      </c>
      <c r="G12" s="10">
        <f>AVERAGE(B12,C12,D12,E12,F12)</f>
        <v>5629.8</v>
      </c>
      <c r="H12" s="11">
        <f>STDEV(B12,C12,D12,E12,F12)</f>
        <v>145.07136175000218</v>
      </c>
      <c r="I12" s="12">
        <f>H12/G12*100</f>
        <v>2.57684752122637</v>
      </c>
      <c r="J12" s="12">
        <f>(MAX(B12:F12)-MIN(B12:F12))/(2*G12)*100</f>
        <v>2.7532061529716865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187.66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2" sqref="B12:F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41383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5</v>
      </c>
      <c r="C9" s="1" t="s">
        <v>17</v>
      </c>
      <c r="D9" t="s">
        <v>58</v>
      </c>
      <c r="E9" t="s">
        <v>59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4789</v>
      </c>
      <c r="C12" s="3">
        <v>4635</v>
      </c>
      <c r="D12" s="3">
        <v>4887</v>
      </c>
      <c r="E12" s="3">
        <v>5020</v>
      </c>
      <c r="F12" s="3">
        <v>4783</v>
      </c>
      <c r="G12" s="10">
        <f>AVERAGE(B12,C12,D12,E12,F12)</f>
        <v>4822.8</v>
      </c>
      <c r="H12" s="11">
        <f>STDEV(B12,C12,D12,E12,F12)</f>
        <v>142.30671101532772</v>
      </c>
      <c r="I12" s="12">
        <f>H12/G12*100</f>
        <v>2.9507072865415882</v>
      </c>
      <c r="J12" s="12">
        <f>(MAX(B12:F12)-MIN(B12:F12))/(2*G12)*100</f>
        <v>3.9914572447540846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160.76000000000002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7" workbookViewId="0">
      <selection activeCell="B19" sqref="B19:F19"/>
    </sheetView>
  </sheetViews>
  <sheetFormatPr defaultRowHeight="12.75" x14ac:dyDescent="0.2"/>
  <sheetData>
    <row r="1" spans="1:10" x14ac:dyDescent="0.2">
      <c r="A1" s="1" t="s">
        <v>0</v>
      </c>
      <c r="B1" s="2">
        <v>38511</v>
      </c>
      <c r="D1" s="1" t="s">
        <v>1</v>
      </c>
      <c r="E1" t="s">
        <v>38</v>
      </c>
      <c r="G1" s="1" t="s">
        <v>32</v>
      </c>
      <c r="H1" t="s">
        <v>31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43</v>
      </c>
    </row>
    <row r="10" spans="1:10" x14ac:dyDescent="0.2">
      <c r="A10" s="1" t="s">
        <v>45</v>
      </c>
      <c r="D10" t="s">
        <v>12</v>
      </c>
    </row>
    <row r="11" spans="1:10" x14ac:dyDescent="0.2">
      <c r="A11" s="7" t="s">
        <v>18</v>
      </c>
      <c r="B11" s="7" t="s">
        <v>19</v>
      </c>
      <c r="C11" s="7" t="s">
        <v>20</v>
      </c>
      <c r="D11" s="7" t="s">
        <v>21</v>
      </c>
      <c r="E11" s="7" t="s">
        <v>22</v>
      </c>
      <c r="F11" s="7" t="s">
        <v>23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5</v>
      </c>
      <c r="B12" s="3">
        <v>4378</v>
      </c>
      <c r="C12" s="3">
        <v>4333</v>
      </c>
      <c r="D12" s="3">
        <v>4423</v>
      </c>
      <c r="E12" s="3">
        <v>4382</v>
      </c>
      <c r="F12" s="3">
        <v>4406</v>
      </c>
      <c r="G12" s="10">
        <f>AVERAGE(B12,C12,D12,E12,F12)</f>
        <v>4384.3999999999996</v>
      </c>
      <c r="H12" s="11">
        <f>STDEV(B12,C12,D12,E12,F12)</f>
        <v>34.077852044986642</v>
      </c>
      <c r="I12" s="12">
        <f>H12/G12*100</f>
        <v>0.77725235026426986</v>
      </c>
      <c r="J12" s="12">
        <f>(MAX(B12:F12)-MIN(B12:F12))/(2*G12)*100</f>
        <v>1.0263662074628228</v>
      </c>
    </row>
    <row r="13" spans="1:10" x14ac:dyDescent="0.2">
      <c r="A13" s="7">
        <v>20</v>
      </c>
      <c r="B13" s="9">
        <v>4314</v>
      </c>
      <c r="C13" s="9">
        <v>4272</v>
      </c>
      <c r="D13" s="9">
        <v>4360</v>
      </c>
      <c r="E13" s="9">
        <v>4328</v>
      </c>
      <c r="F13" s="9">
        <v>4322</v>
      </c>
      <c r="G13" s="10">
        <f>AVERAGE(B13:F13)</f>
        <v>4319.2</v>
      </c>
      <c r="H13" s="11">
        <f>STDEV(B13:F13)</f>
        <v>31.641744578957717</v>
      </c>
      <c r="I13" s="12">
        <f>H13/G13*100</f>
        <v>0.73258345478231424</v>
      </c>
      <c r="J13" s="12">
        <f>(MAX(B13:F13)-MIN(B13:F13))/(2*G13)*100</f>
        <v>1.0187071679940729</v>
      </c>
    </row>
    <row r="14" spans="1:10" x14ac:dyDescent="0.2">
      <c r="A14" s="7"/>
      <c r="B14" s="9"/>
      <c r="C14" s="9"/>
      <c r="D14" s="9"/>
      <c r="E14" s="7" t="s">
        <v>27</v>
      </c>
      <c r="F14" s="13" t="s">
        <v>28</v>
      </c>
      <c r="G14" s="10">
        <f>AVERAGE(B12:F13)</f>
        <v>4351.8</v>
      </c>
      <c r="H14" s="11">
        <f>STDEV(B12:F13)</f>
        <v>46.281265708227515</v>
      </c>
      <c r="I14" s="12">
        <f>H14/G14*100</f>
        <v>1.0634970749627168</v>
      </c>
      <c r="J14" s="12">
        <f>(MAX(B12:F13)-MIN(B12:F13))/(2*G14)*100</f>
        <v>1.7349142883404567</v>
      </c>
    </row>
    <row r="15" spans="1:10" x14ac:dyDescent="0.2">
      <c r="A15" s="7"/>
      <c r="B15" s="9"/>
      <c r="C15" s="9"/>
      <c r="D15" s="9"/>
      <c r="E15" s="9"/>
      <c r="F15" s="9"/>
      <c r="I15" s="12"/>
    </row>
    <row r="16" spans="1:10" x14ac:dyDescent="0.2">
      <c r="A16" s="7"/>
      <c r="B16" s="9"/>
      <c r="C16" s="9"/>
      <c r="D16" s="9"/>
      <c r="E16" s="9"/>
      <c r="F16" s="9"/>
      <c r="G16" s="14" t="s">
        <v>29</v>
      </c>
      <c r="H16" s="11">
        <f>G14/D4</f>
        <v>145.06</v>
      </c>
      <c r="I16" s="3" t="s">
        <v>34</v>
      </c>
    </row>
    <row r="17" spans="1:10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10" x14ac:dyDescent="0.2">
      <c r="A18" s="1" t="s">
        <v>44</v>
      </c>
      <c r="D18" t="s">
        <v>12</v>
      </c>
    </row>
    <row r="19" spans="1:10" x14ac:dyDescent="0.2">
      <c r="A19" s="7" t="s">
        <v>18</v>
      </c>
      <c r="B19" s="7" t="s">
        <v>50</v>
      </c>
      <c r="C19" s="7" t="s">
        <v>51</v>
      </c>
      <c r="D19" s="7" t="s">
        <v>54</v>
      </c>
      <c r="E19" s="7" t="s">
        <v>53</v>
      </c>
      <c r="F19" s="7" t="s">
        <v>52</v>
      </c>
      <c r="G19" s="7" t="s">
        <v>24</v>
      </c>
      <c r="H19" s="7" t="s">
        <v>25</v>
      </c>
      <c r="I19" s="8" t="s">
        <v>26</v>
      </c>
      <c r="J19" s="15" t="s">
        <v>30</v>
      </c>
    </row>
    <row r="20" spans="1:10" x14ac:dyDescent="0.2">
      <c r="A20" s="7">
        <v>5</v>
      </c>
      <c r="B20" s="3">
        <v>4399</v>
      </c>
      <c r="C20" s="3">
        <v>4356</v>
      </c>
      <c r="D20" s="3">
        <v>4448</v>
      </c>
      <c r="E20" s="3">
        <v>4408</v>
      </c>
      <c r="F20" s="3">
        <v>4411</v>
      </c>
      <c r="G20" s="10">
        <f>AVERAGE(B20,C20,D20,E20,F20)</f>
        <v>4404.3999999999996</v>
      </c>
      <c r="H20" s="11">
        <f>STDEV(B20,C20,D20,E20,F20)</f>
        <v>32.898328225002558</v>
      </c>
      <c r="I20" s="12">
        <f>H20/G20*100</f>
        <v>0.74694233550546185</v>
      </c>
      <c r="J20" s="12">
        <f>(MAX(B20:F20)-MIN(B20:F20))/(2*G20)*100</f>
        <v>1.0444101353192263</v>
      </c>
    </row>
    <row r="21" spans="1:10" x14ac:dyDescent="0.2">
      <c r="A21" s="7">
        <v>20</v>
      </c>
      <c r="B21" s="9">
        <v>4571</v>
      </c>
      <c r="C21" s="9">
        <v>4332</v>
      </c>
      <c r="D21" s="9">
        <v>4424</v>
      </c>
      <c r="E21" s="9">
        <v>4369</v>
      </c>
      <c r="F21" s="9">
        <v>4386</v>
      </c>
      <c r="G21" s="10">
        <f>AVERAGE(B21:F21)</f>
        <v>4416.3999999999996</v>
      </c>
      <c r="H21" s="11">
        <f>STDEV(B21:F21)</f>
        <v>92.538100261459874</v>
      </c>
      <c r="I21" s="12">
        <f>H21/G21*100</f>
        <v>2.095328780487725</v>
      </c>
      <c r="J21" s="12">
        <f>(MAX(B21:F21)-MIN(B21:F21))/(2*G21)*100</f>
        <v>2.7058237478489269</v>
      </c>
    </row>
    <row r="22" spans="1:10" x14ac:dyDescent="0.2">
      <c r="A22" s="7"/>
      <c r="B22" s="9"/>
      <c r="C22" s="9"/>
      <c r="D22" s="9"/>
      <c r="E22" s="7" t="s">
        <v>27</v>
      </c>
      <c r="F22" s="13" t="s">
        <v>28</v>
      </c>
      <c r="G22" s="10">
        <f>AVERAGE(B20:F21)</f>
        <v>4410.3999999999996</v>
      </c>
      <c r="H22" s="11">
        <f>STDEV(B20:F21)</f>
        <v>65.779429408693815</v>
      </c>
      <c r="I22" s="12">
        <f>H22/G22*100</f>
        <v>1.4914617587677721</v>
      </c>
      <c r="J22" s="12">
        <f>(MAX(B20:F21)-MIN(B20:F21))/(2*G22)*100</f>
        <v>2.7095048068202434</v>
      </c>
    </row>
    <row r="23" spans="1:10" x14ac:dyDescent="0.2">
      <c r="A23" s="7"/>
      <c r="B23" s="9"/>
      <c r="C23" s="9"/>
      <c r="D23" s="9"/>
      <c r="E23" s="9"/>
      <c r="F23" s="9"/>
      <c r="I23" s="12"/>
    </row>
    <row r="24" spans="1:10" x14ac:dyDescent="0.2">
      <c r="A24" s="7"/>
      <c r="B24" s="9"/>
      <c r="C24" s="9"/>
      <c r="D24" s="9"/>
      <c r="E24" s="9"/>
      <c r="F24" s="9"/>
      <c r="G24" s="14" t="s">
        <v>29</v>
      </c>
      <c r="H24" s="11">
        <f>G22/D4</f>
        <v>147.01333333333332</v>
      </c>
      <c r="I24" s="3" t="s">
        <v>34</v>
      </c>
    </row>
    <row r="25" spans="1:10" x14ac:dyDescent="0.2">
      <c r="A25" s="7"/>
      <c r="B25" s="9"/>
      <c r="C25" s="9"/>
      <c r="D25" s="9"/>
      <c r="E25" s="9"/>
      <c r="F25" s="9"/>
      <c r="G25" s="9"/>
      <c r="H25" s="9"/>
      <c r="I25" s="3"/>
    </row>
    <row r="26" spans="1:10" x14ac:dyDescent="0.2">
      <c r="A26" s="7"/>
      <c r="B26" s="9"/>
      <c r="C26" s="9"/>
      <c r="D26" s="9"/>
      <c r="E26" s="9"/>
      <c r="F26" s="9"/>
      <c r="G26" s="9"/>
      <c r="H26" s="9"/>
      <c r="I26" s="3"/>
    </row>
    <row r="27" spans="1:10" x14ac:dyDescent="0.2">
      <c r="A27" s="7"/>
      <c r="B27" s="9"/>
      <c r="C27" s="9"/>
      <c r="D27" s="9"/>
      <c r="E27" s="9"/>
      <c r="F27" s="9"/>
      <c r="G27" s="9"/>
      <c r="H27" s="9"/>
      <c r="I27" s="3"/>
    </row>
    <row r="28" spans="1:10" x14ac:dyDescent="0.2">
      <c r="A28" s="7"/>
      <c r="B28" s="9"/>
      <c r="C28" s="9"/>
      <c r="D28" s="9"/>
      <c r="E28" s="9"/>
      <c r="F28" s="9"/>
      <c r="G28" s="9"/>
      <c r="H28" s="9"/>
      <c r="I28" s="3"/>
    </row>
    <row r="29" spans="1:10" x14ac:dyDescent="0.2">
      <c r="A29" s="1"/>
      <c r="B29" s="2"/>
      <c r="D29" s="1"/>
      <c r="G29" s="1"/>
    </row>
    <row r="30" spans="1:10" x14ac:dyDescent="0.2">
      <c r="A30" s="1"/>
      <c r="B30" s="3"/>
      <c r="D30" s="1"/>
      <c r="G30" s="1"/>
    </row>
    <row r="31" spans="1:10" x14ac:dyDescent="0.2">
      <c r="A31" s="1"/>
      <c r="B31" s="3"/>
    </row>
    <row r="32" spans="1:10" x14ac:dyDescent="0.2">
      <c r="A32" s="1"/>
      <c r="B32" s="3"/>
    </row>
    <row r="33" spans="1:9" x14ac:dyDescent="0.2">
      <c r="A33" s="1"/>
      <c r="B33" s="3"/>
      <c r="C33" s="6"/>
      <c r="D33" s="3"/>
      <c r="E33" s="6"/>
      <c r="F33" s="3"/>
      <c r="G33" s="6"/>
      <c r="H33" s="3"/>
    </row>
    <row r="34" spans="1:9" x14ac:dyDescent="0.2">
      <c r="A34" s="1"/>
      <c r="B34" s="3"/>
      <c r="C34" s="6"/>
      <c r="D34" s="3"/>
      <c r="E34" s="6"/>
      <c r="F34" s="3"/>
      <c r="G34" s="6"/>
      <c r="H34" s="3"/>
    </row>
    <row r="35" spans="1:9" x14ac:dyDescent="0.2">
      <c r="A35" s="1"/>
      <c r="B35" s="3"/>
      <c r="C35" s="1"/>
      <c r="G35" s="6"/>
      <c r="H35" s="3"/>
    </row>
    <row r="36" spans="1:9" x14ac:dyDescent="0.2">
      <c r="A36" s="1"/>
      <c r="B36" s="3"/>
      <c r="C36" s="1"/>
    </row>
    <row r="37" spans="1:9" x14ac:dyDescent="0.2">
      <c r="A37" s="1"/>
      <c r="B37" s="3"/>
      <c r="C37" s="1"/>
    </row>
    <row r="38" spans="1:9" x14ac:dyDescent="0.2">
      <c r="A38" s="1"/>
    </row>
    <row r="39" spans="1:9" x14ac:dyDescent="0.2">
      <c r="A39" s="7"/>
      <c r="B39" s="7"/>
      <c r="C39" s="7"/>
      <c r="D39" s="7"/>
      <c r="E39" s="7"/>
      <c r="F39" s="7"/>
      <c r="G39" s="7"/>
      <c r="H39" s="7"/>
      <c r="I39" s="8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3"/>
      <c r="C41" s="3"/>
      <c r="D41" s="3"/>
      <c r="E41" s="3"/>
      <c r="F41" s="3"/>
      <c r="G41" s="11"/>
      <c r="H41" s="11"/>
      <c r="I41" s="12"/>
    </row>
    <row r="42" spans="1:9" x14ac:dyDescent="0.2">
      <c r="A42" s="7"/>
      <c r="B42" s="9"/>
      <c r="C42" s="9"/>
      <c r="D42" s="9"/>
      <c r="E42" s="9"/>
      <c r="F42" s="9"/>
      <c r="G42" s="11"/>
      <c r="H42" s="11"/>
      <c r="I42" s="12"/>
    </row>
    <row r="43" spans="1:9" x14ac:dyDescent="0.2">
      <c r="A43" s="7"/>
      <c r="B43" s="9"/>
      <c r="C43" s="9"/>
      <c r="D43" s="9"/>
      <c r="E43" s="9"/>
      <c r="F43" s="9"/>
      <c r="G43" s="11"/>
      <c r="H43" s="11"/>
      <c r="I43" s="12"/>
    </row>
    <row r="44" spans="1:9" x14ac:dyDescent="0.2">
      <c r="A44" s="7"/>
      <c r="B44" s="9"/>
      <c r="C44" s="9"/>
      <c r="D44" s="9"/>
      <c r="E44" s="9"/>
      <c r="F44" s="9"/>
      <c r="G44" s="11"/>
      <c r="H44" s="11"/>
      <c r="I44" s="12"/>
    </row>
    <row r="45" spans="1:9" x14ac:dyDescent="0.2">
      <c r="A45" s="7"/>
      <c r="B45" s="9"/>
      <c r="C45" s="9"/>
      <c r="D45" s="9"/>
      <c r="E45" s="9"/>
      <c r="F45" s="9"/>
      <c r="G45" s="11"/>
      <c r="H45" s="11"/>
      <c r="I45" s="12"/>
    </row>
    <row r="46" spans="1:9" x14ac:dyDescent="0.2">
      <c r="A46" s="7"/>
      <c r="B46" s="9"/>
      <c r="C46" s="9"/>
      <c r="D46" s="9"/>
      <c r="E46" s="9"/>
      <c r="F46" s="9"/>
      <c r="G46" s="11"/>
      <c r="H46" s="11"/>
      <c r="I46" s="12"/>
    </row>
    <row r="47" spans="1:9" x14ac:dyDescent="0.2">
      <c r="A47" s="7"/>
      <c r="B47" s="9"/>
      <c r="C47" s="9"/>
      <c r="D47" s="9"/>
      <c r="E47" s="9"/>
      <c r="F47" s="9"/>
      <c r="G47" s="11"/>
      <c r="H47" s="11"/>
      <c r="I47" s="12"/>
    </row>
    <row r="48" spans="1:9" x14ac:dyDescent="0.2">
      <c r="A48" s="7"/>
      <c r="B48" s="9"/>
      <c r="C48" s="9"/>
      <c r="D48" s="9"/>
      <c r="E48" s="9"/>
      <c r="F48" s="9"/>
      <c r="G48" s="11"/>
      <c r="H48" s="11"/>
      <c r="I48" s="12"/>
    </row>
    <row r="49" spans="1:9" x14ac:dyDescent="0.2">
      <c r="A49" s="7"/>
      <c r="B49" s="9"/>
      <c r="C49" s="9"/>
      <c r="D49" s="9"/>
      <c r="E49" s="9"/>
      <c r="F49" s="9"/>
      <c r="G49" s="11"/>
      <c r="H49" s="11"/>
      <c r="I49" s="12"/>
    </row>
    <row r="50" spans="1:9" x14ac:dyDescent="0.2">
      <c r="A50" s="7"/>
      <c r="B50" s="9"/>
      <c r="C50" s="9"/>
      <c r="D50" s="9"/>
      <c r="E50" s="7"/>
      <c r="F50" s="13"/>
      <c r="G50" s="11"/>
      <c r="H50" s="11"/>
      <c r="I50" s="12"/>
    </row>
    <row r="51" spans="1:9" x14ac:dyDescent="0.2">
      <c r="A51" s="9"/>
      <c r="B51" s="9"/>
      <c r="C51" s="9"/>
      <c r="D51" s="9"/>
      <c r="E51" s="9"/>
      <c r="F51" s="9"/>
      <c r="G51" s="11"/>
      <c r="H51" s="11"/>
      <c r="I51" s="12"/>
    </row>
    <row r="52" spans="1:9" x14ac:dyDescent="0.2">
      <c r="A52" s="9"/>
      <c r="B52" s="9"/>
      <c r="C52" s="9"/>
      <c r="D52" s="9"/>
      <c r="E52" s="9"/>
      <c r="F52" s="9"/>
      <c r="G52" s="9"/>
      <c r="H52" s="9"/>
      <c r="I52" s="3"/>
    </row>
  </sheetData>
  <phoneticPr fontId="0" type="noConversion"/>
  <pageMargins left="0.75" right="0.75" top="1" bottom="1" header="0.5" footer="0.5"/>
  <pageSetup orientation="landscape" horizontalDpi="355" verticalDpi="355" r:id="rId1"/>
  <headerFooter alignWithMargins="0">
    <oddHeader>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2" sqref="B12:F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41477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4875</v>
      </c>
      <c r="C12" s="3">
        <v>4706</v>
      </c>
      <c r="D12" s="3">
        <v>4969</v>
      </c>
      <c r="E12" s="3">
        <v>5130</v>
      </c>
      <c r="F12" s="3">
        <v>4896</v>
      </c>
      <c r="G12" s="10">
        <f>AVERAGE(B12,C12,D12,E12,F12)</f>
        <v>4915.2</v>
      </c>
      <c r="H12" s="11">
        <f>STDEV(B12,C12,D12,E12,F12)</f>
        <v>153.93407679912852</v>
      </c>
      <c r="I12" s="12">
        <f>H12/G12*100</f>
        <v>3.1317968098781033</v>
      </c>
      <c r="J12" s="12">
        <f>(MAX(B12:F12)-MIN(B12:F12))/(2*G12)*100</f>
        <v>4.313151041666667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163.84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2" sqref="B12:F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41561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5108</v>
      </c>
      <c r="C12" s="3">
        <v>4996</v>
      </c>
      <c r="D12" s="3">
        <v>5243</v>
      </c>
      <c r="E12" s="3">
        <v>5308</v>
      </c>
      <c r="F12" s="3">
        <v>5035</v>
      </c>
      <c r="G12" s="10">
        <f>AVERAGE(B12,C12,D12,E12,F12)</f>
        <v>5138</v>
      </c>
      <c r="H12" s="11">
        <f>STDEV(B12,C12,D12,E12,F12)</f>
        <v>133.78901300181565</v>
      </c>
      <c r="I12" s="12">
        <f>H12/G12*100</f>
        <v>2.6039122810785451</v>
      </c>
      <c r="J12" s="12">
        <f>(MAX(B12:F12)-MIN(B12:F12))/(2*G12)*100</f>
        <v>3.0362008563643439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171.26666666666668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2" sqref="B12:F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41689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4792</v>
      </c>
      <c r="C12" s="3">
        <v>4600</v>
      </c>
      <c r="D12" s="3">
        <v>4708</v>
      </c>
      <c r="E12" s="3">
        <v>4928</v>
      </c>
      <c r="F12" s="3">
        <v>4842</v>
      </c>
      <c r="G12" s="10">
        <f>AVERAGE(B12,C12,D12,E12,F12)</f>
        <v>4774</v>
      </c>
      <c r="H12" s="11">
        <f>STDEV(B12,C12,D12,E12,F12)</f>
        <v>125.7934815481311</v>
      </c>
      <c r="I12" s="12">
        <f>H12/G12*100</f>
        <v>2.6349702879792858</v>
      </c>
      <c r="J12" s="12">
        <f>(MAX(B12:F12)-MIN(B12:F12))/(2*G12)*100</f>
        <v>3.4352744030163382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159.13333333333333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2" sqref="B12:F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41760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4786</v>
      </c>
      <c r="C12" s="3">
        <v>4616</v>
      </c>
      <c r="D12" s="3">
        <v>4746</v>
      </c>
      <c r="E12" s="3">
        <v>5011</v>
      </c>
      <c r="F12" s="3">
        <v>4866</v>
      </c>
      <c r="G12" s="10">
        <f>AVERAGE(B12,C12,D12,E12,F12)</f>
        <v>4805</v>
      </c>
      <c r="H12" s="11">
        <f>STDEV(B12,C12,D12,E12,F12)</f>
        <v>146.38989036132241</v>
      </c>
      <c r="I12" s="12">
        <f>H12/G12*100</f>
        <v>3.0466158243771577</v>
      </c>
      <c r="J12" s="12">
        <f>(MAX(B12:F12)-MIN(B12:F12))/(2*G12)*100</f>
        <v>4.1103017689906345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160.16666666666666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25" sqref="D2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41862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4594</v>
      </c>
      <c r="C12" s="3">
        <v>4469</v>
      </c>
      <c r="D12" s="3">
        <v>4655</v>
      </c>
      <c r="E12" s="3">
        <v>4800</v>
      </c>
      <c r="F12" s="3">
        <v>4578</v>
      </c>
      <c r="G12" s="10">
        <f>AVERAGE(B12,C12,D12,E12,F12)</f>
        <v>4619.2</v>
      </c>
      <c r="H12" s="11">
        <f>STDEV(B12,C12,D12,E12,F12)</f>
        <v>121.30828496026147</v>
      </c>
      <c r="I12" s="12">
        <f>H12/G12*100</f>
        <v>2.6261752026381511</v>
      </c>
      <c r="J12" s="12">
        <f>(MAX(B12:F12)-MIN(B12:F12))/(2*G12)*100</f>
        <v>3.5828714928992031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153.97333333333333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A12" sqref="A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41949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4857</v>
      </c>
      <c r="C12" s="3">
        <v>4701</v>
      </c>
      <c r="D12" s="3">
        <v>4977</v>
      </c>
      <c r="E12" s="3">
        <v>5090</v>
      </c>
      <c r="F12" s="3">
        <v>4768</v>
      </c>
      <c r="G12" s="10">
        <f>AVERAGE(B12,C12,D12,E12,F12)</f>
        <v>4878.6000000000004</v>
      </c>
      <c r="H12" s="11">
        <f>STDEV(B12,C12,D12,E12,F12)</f>
        <v>157.01369367032927</v>
      </c>
      <c r="I12" s="12">
        <f>H12/G12*100</f>
        <v>3.2184170391163294</v>
      </c>
      <c r="J12" s="12">
        <f>(MAX(B12:F12)-MIN(B12:F12))/(2*G12)*100</f>
        <v>3.9867994916574423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162.62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I30" sqref="I30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42024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4704</v>
      </c>
      <c r="C12" s="3">
        <v>4544</v>
      </c>
      <c r="D12" s="3">
        <v>4819</v>
      </c>
      <c r="E12" s="3">
        <v>4719</v>
      </c>
      <c r="F12" s="3">
        <v>4618</v>
      </c>
      <c r="G12" s="10">
        <f>AVERAGE(B12,C12,D12,E12,F12)</f>
        <v>4680.8</v>
      </c>
      <c r="H12" s="11">
        <f>STDEV(B12,C12,D12,E12,F12)</f>
        <v>104.58824025673249</v>
      </c>
      <c r="I12" s="12">
        <f>H12/G12*100</f>
        <v>2.2344095081339188</v>
      </c>
      <c r="J12" s="12">
        <f>(MAX(B12:F12)-MIN(B12:F12))/(2*G12)*100</f>
        <v>2.9375320458041356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156.02666666666667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3" sqref="B1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42108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4703</v>
      </c>
      <c r="C12" s="3">
        <v>4574</v>
      </c>
      <c r="D12" s="3">
        <v>4793</v>
      </c>
      <c r="E12" s="3">
        <v>4926</v>
      </c>
      <c r="F12" s="3">
        <v>4661</v>
      </c>
      <c r="G12" s="10">
        <f>AVERAGE(B12,C12,D12,E12,F12)</f>
        <v>4731.3999999999996</v>
      </c>
      <c r="H12" s="11">
        <f>STDEV(B12,C12,D12,E12,F12)</f>
        <v>134.35140490519629</v>
      </c>
      <c r="I12" s="12">
        <f>H12/G12*100</f>
        <v>2.8395697870650611</v>
      </c>
      <c r="J12" s="12">
        <f>(MAX(B12:F12)-MIN(B12:F12))/(2*G12)*100</f>
        <v>3.7198292260218966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157.71333333333331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28" sqref="H28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42205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4797</v>
      </c>
      <c r="C12" s="3">
        <v>4642</v>
      </c>
      <c r="D12" s="3">
        <v>4947</v>
      </c>
      <c r="E12" s="3">
        <v>5006</v>
      </c>
      <c r="F12" s="3">
        <v>4678</v>
      </c>
      <c r="G12" s="10">
        <f>AVERAGE(B12,C12,D12,E12,F12)</f>
        <v>4814</v>
      </c>
      <c r="H12" s="11">
        <f>STDEV(B12,C12,D12,E12,F12)</f>
        <v>160.40729409849166</v>
      </c>
      <c r="I12" s="12">
        <f>H12/G12*100</f>
        <v>3.3321000020459421</v>
      </c>
      <c r="J12" s="12">
        <f>(MAX(B12:F12)-MIN(B12:F12))/(2*G12)*100</f>
        <v>3.7806398005816364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160.46666666666667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2" sqref="H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42285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60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4857</v>
      </c>
      <c r="C12" s="3">
        <v>4751</v>
      </c>
      <c r="D12" s="3">
        <v>4924</v>
      </c>
      <c r="E12" s="3">
        <v>5040</v>
      </c>
      <c r="F12" s="3">
        <v>4808</v>
      </c>
      <c r="G12" s="10">
        <f>AVERAGE(B12,C12,D12,E12,F12)</f>
        <v>4876</v>
      </c>
      <c r="H12" s="11">
        <f>STDEV(B12,C12,D12,E12,F12)</f>
        <v>111.5907702276492</v>
      </c>
      <c r="I12" s="12">
        <f>H12/G12*100</f>
        <v>2.2885719899025676</v>
      </c>
      <c r="J12" s="12">
        <f>(MAX(B12:F12)-MIN(B12:F12))/(2*G12)*100</f>
        <v>2.9634946677604592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162.53333333333333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D9" sqref="D9"/>
    </sheetView>
  </sheetViews>
  <sheetFormatPr defaultRowHeight="12.75" x14ac:dyDescent="0.2"/>
  <sheetData>
    <row r="1" spans="1:10" x14ac:dyDescent="0.2">
      <c r="A1" s="1" t="s">
        <v>0</v>
      </c>
      <c r="B1" s="2">
        <v>38518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12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5</v>
      </c>
      <c r="B12" s="3">
        <v>4404</v>
      </c>
      <c r="C12" s="3">
        <v>4377</v>
      </c>
      <c r="D12" s="3">
        <v>4430</v>
      </c>
      <c r="E12" s="3">
        <v>4388</v>
      </c>
      <c r="F12" s="3">
        <v>4488</v>
      </c>
      <c r="G12" s="10">
        <f>AVERAGE(B12,C12,D12,E12,F12)</f>
        <v>4417.3999999999996</v>
      </c>
      <c r="H12" s="11">
        <f>STDEV(B12,C12,D12,E12,F12)</f>
        <v>44.213120224657295</v>
      </c>
      <c r="I12" s="12">
        <f>H12/G12*100</f>
        <v>1.0008855938936321</v>
      </c>
      <c r="J12" s="12">
        <f>(MAX(B12:F12)-MIN(B12:F12))/(2*G12)*100</f>
        <v>1.256395164576448</v>
      </c>
    </row>
    <row r="13" spans="1:10" x14ac:dyDescent="0.2">
      <c r="A13" s="7">
        <v>20</v>
      </c>
      <c r="B13" s="9">
        <v>4352</v>
      </c>
      <c r="C13" s="9">
        <v>4332</v>
      </c>
      <c r="D13" s="9">
        <v>4391</v>
      </c>
      <c r="E13" s="9">
        <v>4362</v>
      </c>
      <c r="F13" s="9">
        <v>4364</v>
      </c>
      <c r="G13" s="10">
        <f>AVERAGE(B13:F13)</f>
        <v>4360.2</v>
      </c>
      <c r="H13" s="11">
        <f>STDEV(B13:F13)</f>
        <v>21.382235617446554</v>
      </c>
      <c r="I13" s="12">
        <f>H13/G13*100</f>
        <v>0.49039575288854992</v>
      </c>
      <c r="J13" s="12">
        <f>(MAX(B13:F13)-MIN(B13:F13))/(2*G13)*100</f>
        <v>0.67657446906105223</v>
      </c>
    </row>
    <row r="14" spans="1:10" x14ac:dyDescent="0.2">
      <c r="A14" s="7"/>
      <c r="B14" s="9"/>
      <c r="C14" s="9"/>
      <c r="D14" s="9"/>
      <c r="E14" s="7" t="s">
        <v>27</v>
      </c>
      <c r="F14" s="13" t="s">
        <v>28</v>
      </c>
      <c r="G14" s="10">
        <f>AVERAGE(B12:F13)</f>
        <v>4388.8</v>
      </c>
      <c r="H14" s="11">
        <f>STDEV(B12:F13)</f>
        <v>44.506678649888535</v>
      </c>
      <c r="I14" s="12">
        <f>H14/G14*100</f>
        <v>1.0140967610711022</v>
      </c>
      <c r="J14" s="12">
        <f>(MAX(B12:F13)-MIN(B12:F13))/(2*G14)*100</f>
        <v>1.7772511848341233</v>
      </c>
    </row>
    <row r="15" spans="1:10" x14ac:dyDescent="0.2">
      <c r="A15" s="7"/>
      <c r="B15" s="9"/>
      <c r="C15" s="9"/>
      <c r="D15" s="9"/>
      <c r="E15" s="9"/>
      <c r="F15" s="9"/>
      <c r="I15" s="12"/>
    </row>
    <row r="16" spans="1:10" x14ac:dyDescent="0.2">
      <c r="A16" s="7"/>
      <c r="B16" s="9"/>
      <c r="C16" s="9"/>
      <c r="D16" s="9"/>
      <c r="E16" s="9"/>
      <c r="F16" s="9"/>
      <c r="G16" s="14" t="s">
        <v>29</v>
      </c>
      <c r="H16" s="11">
        <f>G14/D4</f>
        <v>146.29333333333335</v>
      </c>
      <c r="I16" s="3" t="s">
        <v>34</v>
      </c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1"/>
      <c r="B21" s="2"/>
      <c r="D21" s="1"/>
      <c r="G21" s="1"/>
    </row>
    <row r="22" spans="1:9" x14ac:dyDescent="0.2">
      <c r="A22" s="1"/>
      <c r="B22" s="3"/>
      <c r="D22" s="1"/>
      <c r="G22" s="1"/>
    </row>
    <row r="23" spans="1:9" x14ac:dyDescent="0.2">
      <c r="A23" s="1"/>
      <c r="B23" s="3"/>
    </row>
    <row r="24" spans="1:9" x14ac:dyDescent="0.2">
      <c r="A24" s="1"/>
      <c r="B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1"/>
      <c r="G27" s="6"/>
      <c r="H27" s="3"/>
    </row>
    <row r="28" spans="1:9" x14ac:dyDescent="0.2">
      <c r="A28" s="1"/>
      <c r="B28" s="3"/>
      <c r="C28" s="1"/>
    </row>
    <row r="29" spans="1:9" x14ac:dyDescent="0.2">
      <c r="A29" s="1"/>
      <c r="B29" s="3"/>
      <c r="C29" s="1"/>
    </row>
    <row r="30" spans="1:9" x14ac:dyDescent="0.2">
      <c r="A30" s="1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8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3"/>
      <c r="C33" s="3"/>
      <c r="D33" s="3"/>
      <c r="E33" s="3"/>
      <c r="F33" s="3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7"/>
      <c r="F42" s="13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9"/>
      <c r="H44" s="9"/>
      <c r="I44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12" sqref="H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42451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60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5022</v>
      </c>
      <c r="C12" s="3">
        <v>4820</v>
      </c>
      <c r="D12" s="3">
        <v>5062</v>
      </c>
      <c r="E12" s="3">
        <v>5366</v>
      </c>
      <c r="F12" s="3">
        <v>5081</v>
      </c>
      <c r="G12" s="10">
        <f>AVERAGE(B12,C12,D12,E12,F12)</f>
        <v>5070.2</v>
      </c>
      <c r="H12" s="11">
        <f>STDEV(B12,C12,D12,E12,F12)</f>
        <v>195.32332170020047</v>
      </c>
      <c r="I12" s="12">
        <f>H12/G12*100</f>
        <v>3.8523790323892646</v>
      </c>
      <c r="J12" s="12">
        <f>(MAX(B12:F12)-MIN(B12:F12))/(2*G12)*100</f>
        <v>5.384402982130883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169.00666666666666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8" sqref="G8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42467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60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5000</v>
      </c>
      <c r="C12" s="3">
        <v>4791</v>
      </c>
      <c r="D12" s="3">
        <v>5095</v>
      </c>
      <c r="E12" s="3">
        <v>5364</v>
      </c>
      <c r="F12" s="3">
        <v>5003</v>
      </c>
      <c r="G12" s="10">
        <f>AVERAGE(B12,C12,D12,E12,F12)</f>
        <v>5050.6000000000004</v>
      </c>
      <c r="H12" s="11">
        <f>STDEV(B12,C12,D12,E12,F12)</f>
        <v>207.61093420145286</v>
      </c>
      <c r="I12" s="12">
        <f>H12/G12*100</f>
        <v>4.1106192175474767</v>
      </c>
      <c r="J12" s="12">
        <f>(MAX(B12:F12)-MIN(B12:F12))/(2*G12)*100</f>
        <v>5.6725933552449215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168.35333333333335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F19" sqref="F19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42584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60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5043</v>
      </c>
      <c r="C12" s="3">
        <v>4841</v>
      </c>
      <c r="D12" s="3">
        <v>5293</v>
      </c>
      <c r="E12" s="3">
        <v>5374</v>
      </c>
      <c r="F12" s="3">
        <v>4873</v>
      </c>
      <c r="G12" s="10">
        <f>AVERAGE(B12,C12,D12,E12,F12)</f>
        <v>5084.8</v>
      </c>
      <c r="H12" s="11">
        <f>STDEV(B12,C12,D12,E12,F12)</f>
        <v>241.36528333627436</v>
      </c>
      <c r="I12" s="12">
        <f>H12/G12*100</f>
        <v>4.7467999397473717</v>
      </c>
      <c r="J12" s="12">
        <f>(MAX(B12:F12)-MIN(B12:F12))/(2*G12)*100</f>
        <v>5.2411107614852108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169.49333333333334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9" sqref="B9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42660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60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1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5074</v>
      </c>
      <c r="C12" s="3">
        <v>4840</v>
      </c>
      <c r="D12" s="3">
        <v>5240</v>
      </c>
      <c r="E12" s="3">
        <v>5433</v>
      </c>
      <c r="F12" s="3">
        <v>4944</v>
      </c>
      <c r="G12" s="10">
        <f>AVERAGE(B12,C12,D12,E12,F12)</f>
        <v>5106.2</v>
      </c>
      <c r="H12" s="11">
        <f>STDEV(B12,C12,D12,E12,F12)</f>
        <v>236.06609244023164</v>
      </c>
      <c r="I12" s="12">
        <f>H12/G12*100</f>
        <v>4.6231266389924333</v>
      </c>
      <c r="J12" s="12">
        <f>(MAX(B12:F12)-MIN(B12:F12))/(2*G12)*100</f>
        <v>5.8066664055461983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170.20666666666665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5" sqref="B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42744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60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1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5180</v>
      </c>
      <c r="C12" s="3">
        <v>4911</v>
      </c>
      <c r="D12" s="3">
        <v>5102</v>
      </c>
      <c r="E12" s="3">
        <v>5567</v>
      </c>
      <c r="F12" s="3">
        <v>5307</v>
      </c>
      <c r="G12" s="10">
        <f>AVERAGE(B12,C12,D12,E12,F12)</f>
        <v>5213.3999999999996</v>
      </c>
      <c r="H12" s="11">
        <f>STDEV(B12,C12,D12,E12,F12)</f>
        <v>244.31803044392774</v>
      </c>
      <c r="I12" s="12">
        <f>H12/G12*100</f>
        <v>4.6863473058642686</v>
      </c>
      <c r="J12" s="12">
        <f>(MAX(B12:F12)-MIN(B12:F12))/(2*G12)*100</f>
        <v>6.2914796485978446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173.78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H26" sqref="H26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42843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60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1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5109</v>
      </c>
      <c r="C12" s="3">
        <v>4892</v>
      </c>
      <c r="D12" s="3">
        <v>5302</v>
      </c>
      <c r="E12" s="3">
        <v>5450</v>
      </c>
      <c r="F12" s="3">
        <v>4979</v>
      </c>
      <c r="G12" s="10">
        <f>AVERAGE(B12,C12,D12,E12,F12)</f>
        <v>5146.3999999999996</v>
      </c>
      <c r="H12" s="11">
        <f>STDEV(B12,C12,D12,E12,F12)</f>
        <v>229.41512591806148</v>
      </c>
      <c r="I12" s="12">
        <f>H12/G12*100</f>
        <v>4.4577787563745819</v>
      </c>
      <c r="J12" s="12">
        <f>(MAX(B12:F12)-MIN(B12:F12))/(2*G12)*100</f>
        <v>5.4212653505362969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171.54666666666665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C24" sqref="C24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42929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60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3">
        <v>4693</v>
      </c>
      <c r="C12" s="3">
        <v>4661</v>
      </c>
      <c r="D12" s="3">
        <v>4718</v>
      </c>
      <c r="E12" s="3">
        <v>4864</v>
      </c>
      <c r="F12" s="3">
        <v>4743</v>
      </c>
      <c r="G12" s="10">
        <f>AVERAGE(B12,C12,D12,E12,F12)</f>
        <v>4735.8</v>
      </c>
      <c r="H12" s="11">
        <f>STDEV(B12,C12,D12,E12,F12)</f>
        <v>77.83122766602105</v>
      </c>
      <c r="I12" s="12">
        <f>H12/G12*100</f>
        <v>1.6434652575282118</v>
      </c>
      <c r="J12" s="12">
        <f>(MAX(B12:F12)-MIN(B12:F12))/(2*G12)*100</f>
        <v>2.1432492926221545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157.86000000000001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12" sqref="G1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43013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60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16">
        <v>4411</v>
      </c>
      <c r="C12" s="3">
        <v>4383</v>
      </c>
      <c r="D12" s="3">
        <v>4416</v>
      </c>
      <c r="E12" s="3">
        <v>4462</v>
      </c>
      <c r="F12" s="3">
        <v>4431</v>
      </c>
      <c r="G12" s="10">
        <f>AVERAGE(B12,C12,D12,E12,F12)</f>
        <v>4420.6000000000004</v>
      </c>
      <c r="H12" s="11">
        <f>STDEV(B12,C12,D12,E12,F12)</f>
        <v>28.936136576951665</v>
      </c>
      <c r="I12" s="12">
        <f>H12/G12*100</f>
        <v>0.654574867143638</v>
      </c>
      <c r="J12" s="12">
        <f>(MAX(B12:F12)-MIN(B12:F12))/(2*G12)*100</f>
        <v>0.89354386282405107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147.35333333333335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13" sqref="B1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43214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60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16">
        <v>4235</v>
      </c>
      <c r="C12" s="3">
        <v>4212</v>
      </c>
      <c r="D12" s="3">
        <v>4246</v>
      </c>
      <c r="E12" s="3">
        <v>4279</v>
      </c>
      <c r="F12" s="3">
        <v>4244</v>
      </c>
      <c r="G12" s="10">
        <f>AVERAGE(B12,C12,D12,E12,F12)</f>
        <v>4243.2</v>
      </c>
      <c r="H12" s="11">
        <f>STDEV(B12,C12,D12,E12,F12)</f>
        <v>24.139179770655009</v>
      </c>
      <c r="I12" s="12">
        <f>H12/G12*100</f>
        <v>0.56889092596754831</v>
      </c>
      <c r="J12" s="12">
        <f>(MAX(B12:F12)-MIN(B12:F12))/(2*G12)*100</f>
        <v>0.78949849170437403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141.44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C18" sqref="C18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43294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60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16">
        <v>4288</v>
      </c>
      <c r="C12" s="3">
        <v>4267</v>
      </c>
      <c r="D12" s="3">
        <v>4301</v>
      </c>
      <c r="E12" s="3">
        <v>4326</v>
      </c>
      <c r="F12" s="3">
        <v>4288</v>
      </c>
      <c r="G12" s="10">
        <f>AVERAGE(B12,C12,D12,E12,F12)</f>
        <v>4294</v>
      </c>
      <c r="H12" s="11">
        <f>STDEV(B12,C12,D12,E12,F12)</f>
        <v>21.644860821913362</v>
      </c>
      <c r="I12" s="12">
        <f>H12/G12*100</f>
        <v>0.50407221289970572</v>
      </c>
      <c r="J12" s="12">
        <f>(MAX(B12:F12)-MIN(B12:F12))/(2*G12)*100</f>
        <v>0.6870051234280391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143.13333333333333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D9" sqref="D9"/>
    </sheetView>
  </sheetViews>
  <sheetFormatPr defaultRowHeight="12.75" x14ac:dyDescent="0.2"/>
  <sheetData>
    <row r="1" spans="1:10" x14ac:dyDescent="0.2">
      <c r="A1" s="1" t="s">
        <v>0</v>
      </c>
      <c r="B1" s="2">
        <v>38525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43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5</v>
      </c>
      <c r="B12" s="3">
        <v>4571</v>
      </c>
      <c r="C12" s="3">
        <v>4594</v>
      </c>
      <c r="D12" s="3">
        <v>4553</v>
      </c>
      <c r="E12" s="3">
        <v>4588</v>
      </c>
      <c r="F12" s="3">
        <v>4576</v>
      </c>
      <c r="G12" s="10">
        <f>AVERAGE(B12,C12,D12,E12,F12)</f>
        <v>4576.3999999999996</v>
      </c>
      <c r="H12" s="11">
        <f>STDEV(B12,C12,D12,E12,F12)</f>
        <v>15.97811002590732</v>
      </c>
      <c r="I12" s="12">
        <f>H12/G12*100</f>
        <v>0.34914146547302077</v>
      </c>
      <c r="J12" s="12">
        <f>(MAX(B12:F12)-MIN(B12:F12))/(2*G12)*100</f>
        <v>0.44795035399003591</v>
      </c>
    </row>
    <row r="13" spans="1:10" x14ac:dyDescent="0.2">
      <c r="A13" s="7">
        <v>20</v>
      </c>
      <c r="B13" s="9">
        <v>4528</v>
      </c>
      <c r="C13" s="9">
        <v>4556</v>
      </c>
      <c r="D13" s="9">
        <v>4504</v>
      </c>
      <c r="E13" s="9">
        <v>4536</v>
      </c>
      <c r="F13" s="9">
        <v>4522</v>
      </c>
      <c r="G13" s="10">
        <f>AVERAGE(B13:F13)</f>
        <v>4529.2</v>
      </c>
      <c r="H13" s="11">
        <f>STDEV(B13:F13)</f>
        <v>19.057806799314555</v>
      </c>
      <c r="I13" s="12">
        <f>H13/G13*100</f>
        <v>0.42077644615637544</v>
      </c>
      <c r="J13" s="12">
        <f>(MAX(B13:F13)-MIN(B13:F13))/(2*G13)*100</f>
        <v>0.57405281285878307</v>
      </c>
    </row>
    <row r="14" spans="1:10" x14ac:dyDescent="0.2">
      <c r="A14" s="7"/>
      <c r="B14" s="9"/>
      <c r="C14" s="9"/>
      <c r="D14" s="9"/>
      <c r="E14" s="7" t="s">
        <v>27</v>
      </c>
      <c r="F14" s="13" t="s">
        <v>28</v>
      </c>
      <c r="G14" s="10">
        <f>AVERAGE(B12:F13)</f>
        <v>4552.8</v>
      </c>
      <c r="H14" s="11">
        <f>STDEV(B12:F13)</f>
        <v>29.895373109117294</v>
      </c>
      <c r="I14" s="12">
        <f>H14/G14*100</f>
        <v>0.65663708287465494</v>
      </c>
      <c r="J14" s="12">
        <f>(MAX(B12:F13)-MIN(B12:F13))/(2*G14)*100</f>
        <v>0.98840274117026872</v>
      </c>
    </row>
    <row r="15" spans="1:10" x14ac:dyDescent="0.2">
      <c r="A15" s="7"/>
      <c r="B15" s="9"/>
      <c r="C15" s="9"/>
      <c r="D15" s="9"/>
      <c r="E15" s="9"/>
      <c r="F15" s="9"/>
      <c r="I15" s="12"/>
    </row>
    <row r="16" spans="1:10" x14ac:dyDescent="0.2">
      <c r="A16" s="7"/>
      <c r="B16" s="9"/>
      <c r="C16" s="9"/>
      <c r="D16" s="9"/>
      <c r="E16" s="9"/>
      <c r="F16" s="9"/>
      <c r="G16" s="14" t="s">
        <v>29</v>
      </c>
      <c r="H16" s="11">
        <f>G14/D4</f>
        <v>151.76000000000002</v>
      </c>
      <c r="I16" s="3" t="s">
        <v>34</v>
      </c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1"/>
      <c r="B21" s="2"/>
      <c r="D21" s="1"/>
      <c r="G21" s="1"/>
    </row>
    <row r="22" spans="1:9" x14ac:dyDescent="0.2">
      <c r="A22" s="1"/>
      <c r="B22" s="3"/>
      <c r="D22" s="1"/>
      <c r="G22" s="1"/>
    </row>
    <row r="23" spans="1:9" x14ac:dyDescent="0.2">
      <c r="A23" s="1"/>
      <c r="B23" s="3"/>
    </row>
    <row r="24" spans="1:9" x14ac:dyDescent="0.2">
      <c r="A24" s="1"/>
      <c r="B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1"/>
      <c r="G27" s="6"/>
      <c r="H27" s="3"/>
    </row>
    <row r="28" spans="1:9" x14ac:dyDescent="0.2">
      <c r="A28" s="1"/>
      <c r="B28" s="3"/>
      <c r="C28" s="1"/>
    </row>
    <row r="29" spans="1:9" x14ac:dyDescent="0.2">
      <c r="A29" s="1"/>
      <c r="B29" s="3"/>
      <c r="C29" s="1"/>
    </row>
    <row r="30" spans="1:9" x14ac:dyDescent="0.2">
      <c r="A30" s="1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8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3"/>
      <c r="C33" s="3"/>
      <c r="D33" s="3"/>
      <c r="E33" s="3"/>
      <c r="F33" s="3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7"/>
      <c r="F42" s="13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9"/>
      <c r="H44" s="9"/>
      <c r="I44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N26" sqref="N26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43390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60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16">
        <v>4389</v>
      </c>
      <c r="C12" s="3">
        <v>4357</v>
      </c>
      <c r="D12" s="3">
        <v>4407</v>
      </c>
      <c r="E12" s="3">
        <v>5295</v>
      </c>
      <c r="F12" s="3">
        <v>5249</v>
      </c>
      <c r="G12" s="10">
        <f>AVERAGE(B12,C12,D12,E12,F12)</f>
        <v>4739.3999999999996</v>
      </c>
      <c r="H12" s="11">
        <f>STDEV(B12,C12,D12,E12,F12)</f>
        <v>486.79646670862348</v>
      </c>
      <c r="I12" s="12">
        <f>H12/G12*100</f>
        <v>10.271267812563266</v>
      </c>
      <c r="J12" s="12">
        <f>(MAX(B12:F12)-MIN(B12:F12))/(2*G12)*100</f>
        <v>9.8957673967168844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157.97999999999999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E21" sqref="E2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43471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60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16">
        <v>4358</v>
      </c>
      <c r="C12" s="3">
        <v>4344</v>
      </c>
      <c r="D12" s="3">
        <v>4396</v>
      </c>
      <c r="E12" s="3">
        <v>4401</v>
      </c>
      <c r="F12" s="3">
        <v>4349</v>
      </c>
      <c r="G12" s="10">
        <f>AVERAGE(B12,C12,D12,E12,F12)</f>
        <v>4369.6000000000004</v>
      </c>
      <c r="H12" s="11">
        <f>STDEV(B12,C12,D12,E12,F12)</f>
        <v>26.912822222873618</v>
      </c>
      <c r="I12" s="12">
        <f>H12/G12*100</f>
        <v>0.61591043168421866</v>
      </c>
      <c r="J12" s="12">
        <f>(MAX(B12:F12)-MIN(B12:F12))/(2*G12)*100</f>
        <v>0.65223361406078351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145.65333333333334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E21" sqref="E2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43571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60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16">
        <v>4440</v>
      </c>
      <c r="C12" s="3">
        <v>4403</v>
      </c>
      <c r="D12" s="3">
        <v>4472</v>
      </c>
      <c r="E12" s="3">
        <v>4499</v>
      </c>
      <c r="F12" s="3">
        <v>4438</v>
      </c>
      <c r="G12" s="10">
        <f>AVERAGE(B12,C12,D12,E12,F12)</f>
        <v>4450.3999999999996</v>
      </c>
      <c r="H12" s="11">
        <f>STDEV(B12,C12,D12,E12,F12)</f>
        <v>36.528071397214504</v>
      </c>
      <c r="I12" s="12">
        <f>H12/G12*100</f>
        <v>0.8207817588804267</v>
      </c>
      <c r="J12" s="12">
        <f>(MAX(B12:F12)-MIN(B12:F12))/(2*G12)*100</f>
        <v>1.0785547366528851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148.34666666666666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K27" sqref="K27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43679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60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16">
        <v>4422</v>
      </c>
      <c r="C12" s="3">
        <v>4386</v>
      </c>
      <c r="D12" s="3">
        <v>4586</v>
      </c>
      <c r="E12" s="3">
        <v>4459</v>
      </c>
      <c r="F12" s="3">
        <v>4365</v>
      </c>
      <c r="G12" s="10">
        <f>AVERAGE(B12,C12,D12,E12,F12)</f>
        <v>4443.6000000000004</v>
      </c>
      <c r="H12" s="11">
        <f>STDEV(B12,C12,D12,E12,F12)</f>
        <v>87.288601775947811</v>
      </c>
      <c r="I12" s="12">
        <f>H12/G12*100</f>
        <v>1.9643667696450582</v>
      </c>
      <c r="J12" s="12">
        <f>(MAX(B12:F12)-MIN(B12:F12))/(2*G12)*100</f>
        <v>2.4867224772706811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148.12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E21" sqref="E2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43763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60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16">
        <v>4412</v>
      </c>
      <c r="C12" s="3">
        <v>4375</v>
      </c>
      <c r="D12" s="3">
        <v>4479</v>
      </c>
      <c r="E12" s="3">
        <v>4508</v>
      </c>
      <c r="F12" s="3">
        <v>4408</v>
      </c>
      <c r="G12" s="10">
        <f>AVERAGE(B12,C12,D12,E12,F12)</f>
        <v>4436.3999999999996</v>
      </c>
      <c r="H12" s="11">
        <f>STDEV(B12,C12,D12,E12,F12)</f>
        <v>55.029991822641591</v>
      </c>
      <c r="I12" s="12">
        <f>H12/G12*100</f>
        <v>1.2404199761662968</v>
      </c>
      <c r="J12" s="12">
        <f>(MAX(B12:F12)-MIN(B12:F12))/(2*G12)*100</f>
        <v>1.4989631232530882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147.88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F13" sqref="F1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43874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60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16">
        <v>4485</v>
      </c>
      <c r="C12" s="3">
        <v>4421</v>
      </c>
      <c r="D12" s="3">
        <v>4497</v>
      </c>
      <c r="E12" s="3">
        <v>4572</v>
      </c>
      <c r="F12" s="3">
        <v>4508</v>
      </c>
      <c r="G12" s="10">
        <f>AVERAGE(B12,C12,D12,E12,F12)</f>
        <v>4496.6000000000004</v>
      </c>
      <c r="H12" s="11">
        <f>STDEV(B12,C12,D12,E12,F12)</f>
        <v>54.002777706336552</v>
      </c>
      <c r="I12" s="12">
        <f>H12/G12*100</f>
        <v>1.200969125702454</v>
      </c>
      <c r="J12" s="12">
        <f>(MAX(B12:F12)-MIN(B12:F12))/(2*G12)*100</f>
        <v>1.6790463906062356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149.88666666666668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F32" sqref="F32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43985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60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3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16">
        <v>4405</v>
      </c>
      <c r="C12" s="3">
        <v>4378</v>
      </c>
      <c r="D12" s="3">
        <v>4426</v>
      </c>
      <c r="E12" s="3">
        <v>4459</v>
      </c>
      <c r="F12" s="3">
        <v>4408</v>
      </c>
      <c r="G12" s="10">
        <f>AVERAGE(B12,C12,D12,E12,F12)</f>
        <v>4415.2</v>
      </c>
      <c r="H12" s="11">
        <f>STDEV(B12,C12,D12,E12,F12)</f>
        <v>29.894815604047469</v>
      </c>
      <c r="I12" s="12">
        <f>H12/G12*100</f>
        <v>0.67708859403985033</v>
      </c>
      <c r="J12" s="12">
        <f>(MAX(B12:F12)-MIN(B12:F12))/(2*G12)*100</f>
        <v>0.91728574017032072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147.17333333333332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14" sqref="D14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44082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60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5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16">
        <v>4385</v>
      </c>
      <c r="C12" s="3">
        <v>4355</v>
      </c>
      <c r="D12" s="3">
        <v>4437</v>
      </c>
      <c r="E12" s="3">
        <v>4391</v>
      </c>
      <c r="F12" s="3">
        <v>4393</v>
      </c>
      <c r="G12" s="10">
        <f>AVERAGE(B12,C12,D12,E12,F12)</f>
        <v>4392.2</v>
      </c>
      <c r="H12" s="11">
        <f>STDEV(B12,C12,D12,E12,F12)</f>
        <v>29.346209295239479</v>
      </c>
      <c r="I12" s="12">
        <f>H12/G12*100</f>
        <v>0.66814373879239297</v>
      </c>
      <c r="J12" s="12">
        <f>(MAX(B12:F12)-MIN(B12:F12))/(2*G12)*100</f>
        <v>0.93347297481899738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146.40666666666667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N20" sqref="N20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44203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60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5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16">
        <v>4544</v>
      </c>
      <c r="C12" s="3">
        <v>4523</v>
      </c>
      <c r="D12" s="3">
        <v>4553</v>
      </c>
      <c r="E12" s="3">
        <v>4604</v>
      </c>
      <c r="F12" s="3">
        <v>4552</v>
      </c>
      <c r="G12" s="10">
        <f>AVERAGE(B12,C12,D12,E12,F12)</f>
        <v>4555.2</v>
      </c>
      <c r="H12" s="11">
        <f>STDEV(B12,C12,D12,E12,F12)</f>
        <v>29.827839345148686</v>
      </c>
      <c r="I12" s="12">
        <f>H12/G12*100</f>
        <v>0.65480855604910182</v>
      </c>
      <c r="J12" s="12">
        <f>(MAX(B12:F12)-MIN(B12:F12))/(2*G12)*100</f>
        <v>0.88909378292939945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151.84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F15" sqref="F15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44298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60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5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16">
        <v>4454</v>
      </c>
      <c r="C12" s="3">
        <v>4455</v>
      </c>
      <c r="D12" s="3">
        <v>4432</v>
      </c>
      <c r="E12" s="3">
        <v>4457</v>
      </c>
      <c r="F12" s="3">
        <v>4477</v>
      </c>
      <c r="G12" s="10">
        <f>AVERAGE(B12,C12,D12,E12,F12)</f>
        <v>4455</v>
      </c>
      <c r="H12" s="11">
        <f>STDEV(B12,C12,D12,E12,F12)</f>
        <v>15.953056133543816</v>
      </c>
      <c r="I12" s="12">
        <f>H12/G12*100</f>
        <v>0.35809329143757163</v>
      </c>
      <c r="J12" s="12">
        <f>(MAX(B12:F12)-MIN(B12:F12))/(2*G12)*100</f>
        <v>0.50505050505050508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148.5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B11" sqref="B11:F11"/>
    </sheetView>
  </sheetViews>
  <sheetFormatPr defaultRowHeight="12.75" x14ac:dyDescent="0.2"/>
  <sheetData>
    <row r="1" spans="1:10" x14ac:dyDescent="0.2">
      <c r="A1" s="1" t="s">
        <v>0</v>
      </c>
      <c r="B1" s="2">
        <v>38525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47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5</v>
      </c>
      <c r="B12" s="3">
        <v>4006</v>
      </c>
      <c r="C12" s="3">
        <v>4034</v>
      </c>
      <c r="D12" s="3">
        <v>3974</v>
      </c>
      <c r="E12" s="3">
        <v>4021</v>
      </c>
      <c r="F12" s="3">
        <v>3999</v>
      </c>
      <c r="G12" s="10">
        <f>AVERAGE(B12,C12,D12,E12,F12)</f>
        <v>4006.8</v>
      </c>
      <c r="H12" s="11">
        <f>STDEV(B12,C12,D12,E12,F12)</f>
        <v>22.796929617823537</v>
      </c>
      <c r="I12" s="12">
        <f>H12/G12*100</f>
        <v>0.56895601521971484</v>
      </c>
      <c r="J12" s="12">
        <f>(MAX(B12:F12)-MIN(B12:F12))/(2*G12)*100</f>
        <v>0.74872716382150339</v>
      </c>
    </row>
    <row r="13" spans="1:10" x14ac:dyDescent="0.2">
      <c r="A13" s="7">
        <v>20</v>
      </c>
      <c r="B13" s="9">
        <v>3984</v>
      </c>
      <c r="C13" s="9">
        <v>4013</v>
      </c>
      <c r="D13" s="9">
        <v>3967</v>
      </c>
      <c r="E13" s="9">
        <v>3992</v>
      </c>
      <c r="F13" s="9">
        <v>3990</v>
      </c>
      <c r="G13" s="10">
        <f>AVERAGE(B13:F13)</f>
        <v>3989.2</v>
      </c>
      <c r="H13" s="11">
        <f>STDEV(B13:F13)</f>
        <v>16.543881044059766</v>
      </c>
      <c r="I13" s="12">
        <f>H13/G13*100</f>
        <v>0.41471676135715851</v>
      </c>
      <c r="J13" s="12">
        <f>(MAX(B13:F13)-MIN(B13:F13))/(2*G13)*100</f>
        <v>0.5765567030983656</v>
      </c>
    </row>
    <row r="14" spans="1:10" x14ac:dyDescent="0.2">
      <c r="A14" s="7"/>
      <c r="B14" s="9"/>
      <c r="C14" s="9"/>
      <c r="D14" s="9"/>
      <c r="E14" s="7" t="s">
        <v>27</v>
      </c>
      <c r="F14" s="13" t="s">
        <v>28</v>
      </c>
      <c r="G14" s="10">
        <f>AVERAGE(B12:F13)</f>
        <v>3998</v>
      </c>
      <c r="H14" s="11">
        <f>STDEV(B12:F13)</f>
        <v>20.944370763206678</v>
      </c>
      <c r="I14" s="12">
        <f>H14/G14*100</f>
        <v>0.52387120468250814</v>
      </c>
      <c r="J14" s="12">
        <f>(MAX(B12:F13)-MIN(B12:F13))/(2*G14)*100</f>
        <v>0.83791895947973993</v>
      </c>
    </row>
    <row r="15" spans="1:10" x14ac:dyDescent="0.2">
      <c r="A15" s="7"/>
      <c r="B15" s="9"/>
      <c r="C15" s="9"/>
      <c r="D15" s="9"/>
      <c r="E15" s="9"/>
      <c r="F15" s="9"/>
      <c r="I15" s="12"/>
    </row>
    <row r="16" spans="1:10" x14ac:dyDescent="0.2">
      <c r="A16" s="7"/>
      <c r="B16" s="9"/>
      <c r="C16" s="9"/>
      <c r="D16" s="9"/>
      <c r="E16" s="9"/>
      <c r="F16" s="9"/>
      <c r="G16" s="14" t="s">
        <v>29</v>
      </c>
      <c r="H16" s="11">
        <f>G14/D4</f>
        <v>133.26666666666668</v>
      </c>
      <c r="I16" s="3" t="s">
        <v>34</v>
      </c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1"/>
      <c r="B21" s="2"/>
      <c r="D21" s="1"/>
      <c r="G21" s="1"/>
    </row>
    <row r="22" spans="1:9" x14ac:dyDescent="0.2">
      <c r="A22" s="1"/>
      <c r="B22" s="3"/>
      <c r="D22" s="1"/>
      <c r="G22" s="1"/>
    </row>
    <row r="23" spans="1:9" x14ac:dyDescent="0.2">
      <c r="A23" s="1"/>
      <c r="B23" s="3"/>
    </row>
    <row r="24" spans="1:9" x14ac:dyDescent="0.2">
      <c r="A24" s="1"/>
      <c r="B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1"/>
      <c r="G27" s="6"/>
      <c r="H27" s="3"/>
    </row>
    <row r="28" spans="1:9" x14ac:dyDescent="0.2">
      <c r="A28" s="1"/>
      <c r="B28" s="3"/>
      <c r="C28" s="1"/>
    </row>
    <row r="29" spans="1:9" x14ac:dyDescent="0.2">
      <c r="A29" s="1"/>
      <c r="B29" s="3"/>
      <c r="C29" s="1"/>
    </row>
    <row r="30" spans="1:9" x14ac:dyDescent="0.2">
      <c r="A30" s="1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8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3"/>
      <c r="C33" s="3"/>
      <c r="D33" s="3"/>
      <c r="E33" s="3"/>
      <c r="F33" s="3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7"/>
      <c r="F42" s="13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9"/>
      <c r="H44" s="9"/>
      <c r="I44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G19" sqref="G19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44404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60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 t="s">
        <v>55</v>
      </c>
    </row>
    <row r="9" spans="1:10" x14ac:dyDescent="0.2">
      <c r="A9" s="1" t="s">
        <v>16</v>
      </c>
      <c r="B9" s="3">
        <v>5</v>
      </c>
      <c r="C9" s="1" t="s">
        <v>17</v>
      </c>
      <c r="D9" t="s">
        <v>58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13</v>
      </c>
      <c r="B12" s="16">
        <v>4621</v>
      </c>
      <c r="C12" s="3">
        <v>4620</v>
      </c>
      <c r="D12" s="3">
        <v>4599</v>
      </c>
      <c r="E12" s="3">
        <v>4628</v>
      </c>
      <c r="F12" s="3">
        <v>4645</v>
      </c>
      <c r="G12" s="10">
        <f>AVERAGE(B12,C12,D12,E12,F12)</f>
        <v>4622.6000000000004</v>
      </c>
      <c r="H12" s="11">
        <f>STDEV(B12,C12,D12,E12,F12)</f>
        <v>16.562004709575469</v>
      </c>
      <c r="I12" s="12">
        <f>H12/G12*100</f>
        <v>0.35828331911857975</v>
      </c>
      <c r="J12" s="12">
        <f>(MAX(B12:F12)-MIN(B12:F12))/(2*G12)*100</f>
        <v>0.49755548825336382</v>
      </c>
    </row>
    <row r="13" spans="1:10" x14ac:dyDescent="0.2">
      <c r="A13" s="7"/>
      <c r="B13" s="9"/>
      <c r="C13" s="9"/>
      <c r="D13" s="9"/>
      <c r="E13" s="9"/>
      <c r="F13" s="9"/>
      <c r="I13" s="12"/>
    </row>
    <row r="14" spans="1:10" x14ac:dyDescent="0.2">
      <c r="A14" s="7"/>
      <c r="B14" s="9"/>
      <c r="C14" s="9"/>
      <c r="D14" s="9"/>
      <c r="E14" s="9"/>
      <c r="F14" s="9"/>
      <c r="G14" s="14" t="s">
        <v>29</v>
      </c>
      <c r="H14" s="11">
        <f>G12/D4</f>
        <v>154.08666666666667</v>
      </c>
      <c r="I14" s="3" t="s">
        <v>34</v>
      </c>
    </row>
    <row r="15" spans="1:10" x14ac:dyDescent="0.2">
      <c r="A15" s="7"/>
      <c r="B15" s="9"/>
      <c r="C15" s="9"/>
      <c r="D15" s="9"/>
      <c r="E15" s="9"/>
      <c r="F15" s="9"/>
      <c r="G15" s="9"/>
      <c r="H15" s="9"/>
      <c r="I15" s="3"/>
    </row>
    <row r="16" spans="1:10" x14ac:dyDescent="0.2">
      <c r="A16" s="7"/>
      <c r="B16" s="9"/>
      <c r="C16" s="9"/>
      <c r="D16" s="9"/>
      <c r="E16" s="9"/>
      <c r="F16" s="9"/>
      <c r="G16" s="9"/>
      <c r="H16" s="9"/>
      <c r="I16" s="3"/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1"/>
      <c r="B19" s="2"/>
      <c r="D19" s="1"/>
      <c r="G19" s="1"/>
    </row>
    <row r="20" spans="1:9" x14ac:dyDescent="0.2">
      <c r="A20" s="1"/>
      <c r="B20" s="3"/>
      <c r="D20" s="1"/>
      <c r="G20" s="1"/>
    </row>
    <row r="21" spans="1:9" x14ac:dyDescent="0.2">
      <c r="A21" s="1"/>
      <c r="B21" s="3"/>
    </row>
    <row r="22" spans="1:9" x14ac:dyDescent="0.2">
      <c r="A22" s="1"/>
      <c r="B22" s="3"/>
    </row>
    <row r="23" spans="1:9" x14ac:dyDescent="0.2">
      <c r="A23" s="1"/>
      <c r="B23" s="3"/>
      <c r="C23" s="6"/>
      <c r="D23" s="3"/>
      <c r="E23" s="6"/>
      <c r="F23" s="3"/>
      <c r="G23" s="6"/>
      <c r="H23" s="3"/>
    </row>
    <row r="24" spans="1:9" x14ac:dyDescent="0.2">
      <c r="A24" s="1"/>
      <c r="B24" s="3"/>
      <c r="C24" s="6"/>
      <c r="D24" s="3"/>
      <c r="E24" s="6"/>
      <c r="F24" s="3"/>
      <c r="G24" s="6"/>
      <c r="H24" s="3"/>
    </row>
    <row r="25" spans="1:9" x14ac:dyDescent="0.2">
      <c r="A25" s="1"/>
      <c r="B25" s="3"/>
      <c r="C25" s="1"/>
      <c r="G25" s="6"/>
      <c r="H25" s="3"/>
    </row>
    <row r="26" spans="1:9" x14ac:dyDescent="0.2">
      <c r="A26" s="1"/>
      <c r="B26" s="3"/>
      <c r="C26" s="1"/>
    </row>
    <row r="27" spans="1:9" x14ac:dyDescent="0.2">
      <c r="A27" s="1"/>
      <c r="B27" s="3"/>
      <c r="C27" s="1"/>
    </row>
    <row r="28" spans="1:9" x14ac:dyDescent="0.2">
      <c r="A28" s="1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8"/>
    </row>
    <row r="30" spans="1:9" x14ac:dyDescent="0.2">
      <c r="A30" s="7"/>
      <c r="B30" s="9"/>
      <c r="C30" s="9"/>
      <c r="D30" s="9"/>
      <c r="E30" s="9"/>
      <c r="F30" s="9"/>
      <c r="G30" s="11"/>
      <c r="H30" s="11"/>
      <c r="I30" s="12"/>
    </row>
    <row r="31" spans="1:9" x14ac:dyDescent="0.2">
      <c r="A31" s="7"/>
      <c r="B31" s="3"/>
      <c r="C31" s="3"/>
      <c r="D31" s="3"/>
      <c r="E31" s="3"/>
      <c r="F31" s="3"/>
      <c r="G31" s="11"/>
      <c r="H31" s="11"/>
      <c r="I31" s="12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9"/>
      <c r="C33" s="9"/>
      <c r="D33" s="9"/>
      <c r="E33" s="9"/>
      <c r="F33" s="9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7"/>
      <c r="F40" s="13"/>
      <c r="G40" s="11"/>
      <c r="H40" s="11"/>
      <c r="I40" s="12"/>
    </row>
    <row r="41" spans="1:9" x14ac:dyDescent="0.2">
      <c r="A41" s="9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9"/>
      <c r="B42" s="9"/>
      <c r="C42" s="9"/>
      <c r="D42" s="9"/>
      <c r="E42" s="9"/>
      <c r="F42" s="9"/>
      <c r="G42" s="9"/>
      <c r="H42" s="9"/>
      <c r="I42" s="3"/>
    </row>
  </sheetData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B11" sqref="B11:F11"/>
    </sheetView>
  </sheetViews>
  <sheetFormatPr defaultRowHeight="12.75" x14ac:dyDescent="0.2"/>
  <sheetData>
    <row r="1" spans="1:10" x14ac:dyDescent="0.2">
      <c r="A1" s="1" t="s">
        <v>0</v>
      </c>
      <c r="B1" s="2">
        <v>38539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48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5</v>
      </c>
      <c r="B12" s="3">
        <v>4525</v>
      </c>
      <c r="C12" s="3">
        <v>4552</v>
      </c>
      <c r="D12" s="3">
        <v>4496</v>
      </c>
      <c r="E12" s="3">
        <v>4531</v>
      </c>
      <c r="F12" s="3">
        <v>4530</v>
      </c>
      <c r="G12" s="10">
        <f>AVERAGE(B12,C12,D12,E12,F12)</f>
        <v>4526.8</v>
      </c>
      <c r="H12" s="11">
        <f>STDEV(B12,C12,D12,E12,F12)</f>
        <v>20.092287077383702</v>
      </c>
      <c r="I12" s="12">
        <f>H12/G12*100</f>
        <v>0.44385188383369489</v>
      </c>
      <c r="J12" s="12">
        <f>(MAX(B12:F12)-MIN(B12:F12))/(2*G12)*100</f>
        <v>0.61853848192984007</v>
      </c>
    </row>
    <row r="13" spans="1:10" x14ac:dyDescent="0.2">
      <c r="A13" s="7">
        <v>20</v>
      </c>
      <c r="B13" s="9">
        <v>4504</v>
      </c>
      <c r="C13" s="9">
        <v>4527</v>
      </c>
      <c r="D13" s="9">
        <v>4484</v>
      </c>
      <c r="E13" s="9">
        <v>4510</v>
      </c>
      <c r="F13" s="9">
        <v>4508</v>
      </c>
      <c r="G13" s="10">
        <f>AVERAGE(B13:F13)</f>
        <v>4506.6000000000004</v>
      </c>
      <c r="H13" s="11">
        <f>STDEV(B13:F13)</f>
        <v>15.388307249337076</v>
      </c>
      <c r="I13" s="12">
        <f>H13/G13*100</f>
        <v>0.34146157301151814</v>
      </c>
      <c r="J13" s="12">
        <f>(MAX(B13:F13)-MIN(B13:F13))/(2*G13)*100</f>
        <v>0.47707806328495977</v>
      </c>
    </row>
    <row r="14" spans="1:10" x14ac:dyDescent="0.2">
      <c r="A14" s="7"/>
      <c r="B14" s="9"/>
      <c r="C14" s="9"/>
      <c r="D14" s="9"/>
      <c r="E14" s="7" t="s">
        <v>27</v>
      </c>
      <c r="F14" s="13" t="s">
        <v>28</v>
      </c>
      <c r="G14" s="10">
        <f>AVERAGE(B12:F13)</f>
        <v>4516.7</v>
      </c>
      <c r="H14" s="11">
        <f>STDEV(B12:F13)</f>
        <v>19.950215816153747</v>
      </c>
      <c r="I14" s="12">
        <f>H14/G14*100</f>
        <v>0.44169893542085475</v>
      </c>
      <c r="J14" s="12">
        <f>(MAX(B12:F13)-MIN(B12:F13))/(2*G14)*100</f>
        <v>0.75276197223636721</v>
      </c>
    </row>
    <row r="15" spans="1:10" x14ac:dyDescent="0.2">
      <c r="A15" s="7"/>
      <c r="B15" s="9"/>
      <c r="C15" s="9"/>
      <c r="D15" s="9"/>
      <c r="E15" s="9"/>
      <c r="F15" s="9"/>
      <c r="I15" s="12"/>
    </row>
    <row r="16" spans="1:10" x14ac:dyDescent="0.2">
      <c r="A16" s="7"/>
      <c r="B16" s="9"/>
      <c r="C16" s="9"/>
      <c r="D16" s="9"/>
      <c r="E16" s="9"/>
      <c r="F16" s="9"/>
      <c r="G16" s="14" t="s">
        <v>29</v>
      </c>
      <c r="H16" s="11">
        <f>G14/D4</f>
        <v>150.55666666666667</v>
      </c>
      <c r="I16" s="3" t="s">
        <v>34</v>
      </c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1"/>
      <c r="B21" s="2"/>
      <c r="D21" s="1"/>
      <c r="G21" s="1"/>
    </row>
    <row r="22" spans="1:9" x14ac:dyDescent="0.2">
      <c r="A22" s="1"/>
      <c r="B22" s="3"/>
      <c r="D22" s="1"/>
      <c r="G22" s="1"/>
    </row>
    <row r="23" spans="1:9" x14ac:dyDescent="0.2">
      <c r="A23" s="1"/>
      <c r="B23" s="3"/>
    </row>
    <row r="24" spans="1:9" x14ac:dyDescent="0.2">
      <c r="A24" s="1"/>
      <c r="B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1"/>
      <c r="G27" s="6"/>
      <c r="H27" s="3"/>
    </row>
    <row r="28" spans="1:9" x14ac:dyDescent="0.2">
      <c r="A28" s="1"/>
      <c r="B28" s="3"/>
      <c r="C28" s="1"/>
    </row>
    <row r="29" spans="1:9" x14ac:dyDescent="0.2">
      <c r="A29" s="1"/>
      <c r="B29" s="3"/>
      <c r="C29" s="1"/>
    </row>
    <row r="30" spans="1:9" x14ac:dyDescent="0.2">
      <c r="A30" s="1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8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3"/>
      <c r="C33" s="3"/>
      <c r="D33" s="3"/>
      <c r="E33" s="3"/>
      <c r="F33" s="3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7"/>
      <c r="F42" s="13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9"/>
      <c r="H44" s="9"/>
      <c r="I44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B11" sqref="B11:F11"/>
    </sheetView>
  </sheetViews>
  <sheetFormatPr defaultRowHeight="12.75" x14ac:dyDescent="0.2"/>
  <sheetData>
    <row r="1" spans="1:10" x14ac:dyDescent="0.2">
      <c r="A1" s="1" t="s">
        <v>0</v>
      </c>
      <c r="B1" s="2">
        <v>38588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49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5</v>
      </c>
      <c r="B12" s="3">
        <v>4605</v>
      </c>
      <c r="C12" s="3">
        <v>4629</v>
      </c>
      <c r="D12" s="3">
        <v>4576</v>
      </c>
      <c r="E12" s="3">
        <v>4596</v>
      </c>
      <c r="F12" s="3">
        <v>4601</v>
      </c>
      <c r="G12" s="10">
        <f>AVERAGE(B12,C12,D12,E12,F12)</f>
        <v>4601.3999999999996</v>
      </c>
      <c r="H12" s="11">
        <f>STDEV(B12,C12,D12,E12,F12)</f>
        <v>19.034179782696178</v>
      </c>
      <c r="I12" s="12">
        <f>H12/G12*100</f>
        <v>0.41366062030460687</v>
      </c>
      <c r="J12" s="12">
        <f>(MAX(B12:F12)-MIN(B12:F12))/(2*G12)*100</f>
        <v>0.57591167905420093</v>
      </c>
    </row>
    <row r="13" spans="1:10" x14ac:dyDescent="0.2">
      <c r="A13" s="7">
        <v>20</v>
      </c>
      <c r="B13" s="9">
        <v>4587</v>
      </c>
      <c r="C13" s="9">
        <v>4600</v>
      </c>
      <c r="D13" s="9">
        <v>4563</v>
      </c>
      <c r="E13" s="9">
        <v>4564</v>
      </c>
      <c r="F13" s="9">
        <v>4581</v>
      </c>
      <c r="G13" s="10">
        <f>AVERAGE(B13:F13)</f>
        <v>4579</v>
      </c>
      <c r="H13" s="11">
        <f>STDEV(B13:F13)</f>
        <v>15.732132722552274</v>
      </c>
      <c r="I13" s="12">
        <f>H13/G13*100</f>
        <v>0.34357136323547222</v>
      </c>
      <c r="J13" s="12">
        <f>(MAX(B13:F13)-MIN(B13:F13))/(2*G13)*100</f>
        <v>0.40401834461672853</v>
      </c>
    </row>
    <row r="14" spans="1:10" x14ac:dyDescent="0.2">
      <c r="A14" s="7"/>
      <c r="B14" s="9"/>
      <c r="C14" s="9"/>
      <c r="D14" s="9"/>
      <c r="E14" s="7" t="s">
        <v>27</v>
      </c>
      <c r="F14" s="13" t="s">
        <v>28</v>
      </c>
      <c r="G14" s="10">
        <f>AVERAGE(B12:F13)</f>
        <v>4590.2</v>
      </c>
      <c r="H14" s="11">
        <f>STDEV(B12:F13)</f>
        <v>20.258331619360959</v>
      </c>
      <c r="I14" s="12">
        <f>H14/G14*100</f>
        <v>0.44133875690298807</v>
      </c>
      <c r="J14" s="12">
        <f>(MAX(B12:F13)-MIN(B12:F13))/(2*G14)*100</f>
        <v>0.71892292274846414</v>
      </c>
    </row>
    <row r="15" spans="1:10" x14ac:dyDescent="0.2">
      <c r="A15" s="7"/>
      <c r="B15" s="9"/>
      <c r="C15" s="9"/>
      <c r="D15" s="9"/>
      <c r="E15" s="9"/>
      <c r="F15" s="9"/>
      <c r="I15" s="12"/>
    </row>
    <row r="16" spans="1:10" x14ac:dyDescent="0.2">
      <c r="A16" s="7"/>
      <c r="B16" s="9"/>
      <c r="C16" s="9"/>
      <c r="D16" s="9"/>
      <c r="E16" s="9"/>
      <c r="F16" s="9"/>
      <c r="G16" s="14" t="s">
        <v>29</v>
      </c>
      <c r="H16" s="11">
        <f>G14/D4</f>
        <v>153.00666666666666</v>
      </c>
      <c r="I16" s="3" t="s">
        <v>34</v>
      </c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1"/>
      <c r="B21" s="2"/>
      <c r="D21" s="1"/>
      <c r="G21" s="1"/>
    </row>
    <row r="22" spans="1:9" x14ac:dyDescent="0.2">
      <c r="A22" s="1"/>
      <c r="B22" s="3"/>
      <c r="D22" s="1"/>
      <c r="G22" s="1"/>
    </row>
    <row r="23" spans="1:9" x14ac:dyDescent="0.2">
      <c r="A23" s="1"/>
      <c r="B23" s="3"/>
    </row>
    <row r="24" spans="1:9" x14ac:dyDescent="0.2">
      <c r="A24" s="1"/>
      <c r="B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1"/>
      <c r="G27" s="6"/>
      <c r="H27" s="3"/>
    </row>
    <row r="28" spans="1:9" x14ac:dyDescent="0.2">
      <c r="A28" s="1"/>
      <c r="B28" s="3"/>
      <c r="C28" s="1"/>
    </row>
    <row r="29" spans="1:9" x14ac:dyDescent="0.2">
      <c r="A29" s="1"/>
      <c r="B29" s="3"/>
      <c r="C29" s="1"/>
    </row>
    <row r="30" spans="1:9" x14ac:dyDescent="0.2">
      <c r="A30" s="1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8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3"/>
      <c r="C33" s="3"/>
      <c r="D33" s="3"/>
      <c r="E33" s="3"/>
      <c r="F33" s="3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7"/>
      <c r="F42" s="13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9"/>
      <c r="H44" s="9"/>
      <c r="I44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B11" sqref="B11:F11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 t="s">
        <v>0</v>
      </c>
      <c r="B1" s="2">
        <v>39385</v>
      </c>
      <c r="D1" s="1" t="s">
        <v>1</v>
      </c>
      <c r="E1" t="s">
        <v>38</v>
      </c>
      <c r="G1" s="1" t="s">
        <v>32</v>
      </c>
      <c r="H1" t="s">
        <v>46</v>
      </c>
    </row>
    <row r="2" spans="1:10" x14ac:dyDescent="0.2">
      <c r="A2" s="1" t="s">
        <v>2</v>
      </c>
      <c r="B2" s="3" t="s">
        <v>41</v>
      </c>
      <c r="D2" s="1" t="s">
        <v>3</v>
      </c>
      <c r="E2" t="s">
        <v>12</v>
      </c>
    </row>
    <row r="3" spans="1:10" x14ac:dyDescent="0.2">
      <c r="A3" s="1" t="s">
        <v>4</v>
      </c>
      <c r="B3" s="4" t="s">
        <v>39</v>
      </c>
    </row>
    <row r="4" spans="1:10" x14ac:dyDescent="0.2">
      <c r="A4" s="1" t="s">
        <v>5</v>
      </c>
      <c r="B4" s="3">
        <v>625</v>
      </c>
      <c r="C4" s="1" t="s">
        <v>6</v>
      </c>
      <c r="D4" s="5">
        <v>30</v>
      </c>
      <c r="E4" t="s">
        <v>37</v>
      </c>
    </row>
    <row r="5" spans="1:10" x14ac:dyDescent="0.2">
      <c r="A5" s="1" t="s">
        <v>7</v>
      </c>
      <c r="B5" s="3">
        <v>630</v>
      </c>
      <c r="C5" s="6" t="s">
        <v>8</v>
      </c>
      <c r="D5" s="3" t="s">
        <v>40</v>
      </c>
      <c r="E5" s="6" t="s">
        <v>8</v>
      </c>
      <c r="F5" s="3" t="s">
        <v>12</v>
      </c>
      <c r="G5" s="6" t="s">
        <v>9</v>
      </c>
      <c r="H5" s="5" t="s">
        <v>36</v>
      </c>
    </row>
    <row r="6" spans="1:10" x14ac:dyDescent="0.2">
      <c r="A6" s="1" t="s">
        <v>10</v>
      </c>
      <c r="B6" s="3">
        <v>635</v>
      </c>
      <c r="C6" s="6" t="s">
        <v>11</v>
      </c>
      <c r="D6" s="3">
        <v>75</v>
      </c>
      <c r="E6" s="6" t="s">
        <v>11</v>
      </c>
      <c r="F6" s="3" t="s">
        <v>12</v>
      </c>
      <c r="G6" s="6" t="s">
        <v>12</v>
      </c>
      <c r="H6" s="3" t="s">
        <v>12</v>
      </c>
    </row>
    <row r="7" spans="1:10" x14ac:dyDescent="0.2">
      <c r="A7" s="1" t="s">
        <v>13</v>
      </c>
      <c r="B7" s="4" t="s">
        <v>33</v>
      </c>
      <c r="C7" s="1"/>
      <c r="G7" s="6" t="s">
        <v>12</v>
      </c>
      <c r="H7" s="3" t="s">
        <v>12</v>
      </c>
    </row>
    <row r="8" spans="1:10" x14ac:dyDescent="0.2">
      <c r="A8" s="1" t="s">
        <v>14</v>
      </c>
      <c r="B8" s="3" t="s">
        <v>35</v>
      </c>
      <c r="C8" s="1" t="s">
        <v>15</v>
      </c>
      <c r="D8">
        <v>100</v>
      </c>
    </row>
    <row r="9" spans="1:10" x14ac:dyDescent="0.2">
      <c r="A9" s="1" t="s">
        <v>16</v>
      </c>
      <c r="B9" s="3">
        <v>25</v>
      </c>
      <c r="C9" s="1" t="s">
        <v>17</v>
      </c>
      <c r="D9" t="s">
        <v>49</v>
      </c>
    </row>
    <row r="10" spans="1:10" x14ac:dyDescent="0.2">
      <c r="A10" s="1"/>
      <c r="D10" t="s">
        <v>12</v>
      </c>
    </row>
    <row r="11" spans="1:10" x14ac:dyDescent="0.2">
      <c r="A11" s="7" t="s">
        <v>18</v>
      </c>
      <c r="B11" s="7" t="s">
        <v>50</v>
      </c>
      <c r="C11" s="7" t="s">
        <v>51</v>
      </c>
      <c r="D11" s="7" t="s">
        <v>54</v>
      </c>
      <c r="E11" s="7" t="s">
        <v>53</v>
      </c>
      <c r="F11" s="7" t="s">
        <v>52</v>
      </c>
      <c r="G11" s="7" t="s">
        <v>24</v>
      </c>
      <c r="H11" s="7" t="s">
        <v>25</v>
      </c>
      <c r="I11" s="8" t="s">
        <v>26</v>
      </c>
      <c r="J11" s="15" t="s">
        <v>30</v>
      </c>
    </row>
    <row r="12" spans="1:10" x14ac:dyDescent="0.2">
      <c r="A12" s="7">
        <v>5</v>
      </c>
      <c r="B12" s="3">
        <v>4522</v>
      </c>
      <c r="C12" s="3">
        <v>4597</v>
      </c>
      <c r="D12" s="3">
        <v>4504</v>
      </c>
      <c r="E12" s="3">
        <v>4538</v>
      </c>
      <c r="F12" s="3">
        <v>4551</v>
      </c>
      <c r="G12" s="10">
        <f>AVERAGE(B12,C12,D12,E12,F12)</f>
        <v>4542.3999999999996</v>
      </c>
      <c r="H12" s="11">
        <f>STDEV(B12,C12,D12,E12,F12)</f>
        <v>35.232087647484079</v>
      </c>
      <c r="I12" s="12">
        <f>H12/G12*100</f>
        <v>0.77562714968924096</v>
      </c>
      <c r="J12" s="12">
        <f>(MAX(B12:F12)-MIN(B12:F12))/(2*G12)*100</f>
        <v>1.023687918281085</v>
      </c>
    </row>
    <row r="13" spans="1:10" x14ac:dyDescent="0.2">
      <c r="A13" s="7">
        <v>20</v>
      </c>
      <c r="B13" s="9">
        <v>4397</v>
      </c>
      <c r="C13" s="9">
        <v>4480</v>
      </c>
      <c r="D13" s="9">
        <v>4374</v>
      </c>
      <c r="E13" s="9">
        <v>4416</v>
      </c>
      <c r="F13" s="9">
        <v>4447</v>
      </c>
      <c r="G13" s="10">
        <f>AVERAGE(B13:F13)</f>
        <v>4422.8</v>
      </c>
      <c r="H13" s="11">
        <f>STDEV(B13:F13)</f>
        <v>41.685728972875118</v>
      </c>
      <c r="I13" s="12">
        <f>H13/G13*100</f>
        <v>0.9425189692700352</v>
      </c>
      <c r="J13" s="12">
        <f>(MAX(B13:F13)-MIN(B13:F13))/(2*G13)*100</f>
        <v>1.1983358958126074</v>
      </c>
    </row>
    <row r="14" spans="1:10" x14ac:dyDescent="0.2">
      <c r="A14" s="7"/>
      <c r="B14" s="9"/>
      <c r="C14" s="9"/>
      <c r="D14" s="9"/>
      <c r="E14" s="7" t="s">
        <v>27</v>
      </c>
      <c r="F14" s="13" t="s">
        <v>28</v>
      </c>
      <c r="G14" s="10">
        <f>AVERAGE(B12:F13)</f>
        <v>4482.6000000000004</v>
      </c>
      <c r="H14" s="11">
        <f>STDEV(B12:F13)</f>
        <v>72.783087168502107</v>
      </c>
      <c r="I14" s="12">
        <f>H14/G14*100</f>
        <v>1.6236801670571117</v>
      </c>
      <c r="J14" s="12">
        <f>(MAX(B12:F13)-MIN(B12:F13))/(2*G14)*100</f>
        <v>2.4873957078481239</v>
      </c>
    </row>
    <row r="15" spans="1:10" x14ac:dyDescent="0.2">
      <c r="A15" s="7"/>
      <c r="B15" s="9"/>
      <c r="C15" s="9"/>
      <c r="D15" s="9"/>
      <c r="E15" s="9"/>
      <c r="F15" s="9"/>
      <c r="I15" s="12"/>
    </row>
    <row r="16" spans="1:10" x14ac:dyDescent="0.2">
      <c r="A16" s="7"/>
      <c r="B16" s="9"/>
      <c r="C16" s="9"/>
      <c r="D16" s="9"/>
      <c r="E16" s="9"/>
      <c r="F16" s="9"/>
      <c r="G16" s="14" t="s">
        <v>29</v>
      </c>
      <c r="H16" s="11">
        <f>G14/D4</f>
        <v>149.42000000000002</v>
      </c>
      <c r="I16" s="3" t="s">
        <v>34</v>
      </c>
    </row>
    <row r="17" spans="1:9" x14ac:dyDescent="0.2">
      <c r="A17" s="7"/>
      <c r="B17" s="9"/>
      <c r="C17" s="9"/>
      <c r="D17" s="9"/>
      <c r="E17" s="9"/>
      <c r="F17" s="9"/>
      <c r="G17" s="9"/>
      <c r="H17" s="9"/>
      <c r="I17" s="3"/>
    </row>
    <row r="18" spans="1:9" x14ac:dyDescent="0.2">
      <c r="A18" s="7"/>
      <c r="B18" s="9"/>
      <c r="C18" s="9"/>
      <c r="D18" s="9"/>
      <c r="E18" s="9"/>
      <c r="F18" s="9"/>
      <c r="G18" s="9"/>
      <c r="H18" s="9"/>
      <c r="I18" s="3"/>
    </row>
    <row r="19" spans="1:9" x14ac:dyDescent="0.2">
      <c r="A19" s="7"/>
      <c r="B19" s="9"/>
      <c r="C19" s="9"/>
      <c r="D19" s="9"/>
      <c r="E19" s="9"/>
      <c r="F19" s="9"/>
      <c r="G19" s="9"/>
      <c r="H19" s="9"/>
      <c r="I19" s="3"/>
    </row>
    <row r="20" spans="1:9" x14ac:dyDescent="0.2">
      <c r="A20" s="7"/>
      <c r="B20" s="9"/>
      <c r="C20" s="9"/>
      <c r="D20" s="9"/>
      <c r="E20" s="9"/>
      <c r="F20" s="9"/>
      <c r="G20" s="9"/>
      <c r="H20" s="9"/>
      <c r="I20" s="3"/>
    </row>
    <row r="21" spans="1:9" x14ac:dyDescent="0.2">
      <c r="A21" s="1"/>
      <c r="B21" s="2"/>
      <c r="D21" s="1"/>
      <c r="G21" s="1"/>
    </row>
    <row r="22" spans="1:9" x14ac:dyDescent="0.2">
      <c r="A22" s="1"/>
      <c r="B22" s="3"/>
      <c r="D22" s="1"/>
      <c r="G22" s="1"/>
    </row>
    <row r="23" spans="1:9" x14ac:dyDescent="0.2">
      <c r="A23" s="1"/>
      <c r="B23" s="3"/>
    </row>
    <row r="24" spans="1:9" x14ac:dyDescent="0.2">
      <c r="A24" s="1"/>
      <c r="B24" s="3"/>
    </row>
    <row r="25" spans="1:9" x14ac:dyDescent="0.2">
      <c r="A25" s="1"/>
      <c r="B25" s="3"/>
      <c r="C25" s="6"/>
      <c r="D25" s="3"/>
      <c r="E25" s="6"/>
      <c r="F25" s="3"/>
      <c r="G25" s="6"/>
      <c r="H25" s="3"/>
    </row>
    <row r="26" spans="1:9" x14ac:dyDescent="0.2">
      <c r="A26" s="1"/>
      <c r="B26" s="3"/>
      <c r="C26" s="6"/>
      <c r="D26" s="3"/>
      <c r="E26" s="6"/>
      <c r="F26" s="3"/>
      <c r="G26" s="6"/>
      <c r="H26" s="3"/>
    </row>
    <row r="27" spans="1:9" x14ac:dyDescent="0.2">
      <c r="A27" s="1"/>
      <c r="B27" s="3"/>
      <c r="C27" s="1"/>
      <c r="G27" s="6"/>
      <c r="H27" s="3"/>
    </row>
    <row r="28" spans="1:9" x14ac:dyDescent="0.2">
      <c r="A28" s="1"/>
      <c r="B28" s="3"/>
      <c r="C28" s="1"/>
    </row>
    <row r="29" spans="1:9" x14ac:dyDescent="0.2">
      <c r="A29" s="1"/>
      <c r="B29" s="3"/>
      <c r="C29" s="1"/>
    </row>
    <row r="30" spans="1:9" x14ac:dyDescent="0.2">
      <c r="A30" s="1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8"/>
    </row>
    <row r="32" spans="1:9" x14ac:dyDescent="0.2">
      <c r="A32" s="7"/>
      <c r="B32" s="9"/>
      <c r="C32" s="9"/>
      <c r="D32" s="9"/>
      <c r="E32" s="9"/>
      <c r="F32" s="9"/>
      <c r="G32" s="11"/>
      <c r="H32" s="11"/>
      <c r="I32" s="12"/>
    </row>
    <row r="33" spans="1:9" x14ac:dyDescent="0.2">
      <c r="A33" s="7"/>
      <c r="B33" s="3"/>
      <c r="C33" s="3"/>
      <c r="D33" s="3"/>
      <c r="E33" s="3"/>
      <c r="F33" s="3"/>
      <c r="G33" s="11"/>
      <c r="H33" s="11"/>
      <c r="I33" s="12"/>
    </row>
    <row r="34" spans="1:9" x14ac:dyDescent="0.2">
      <c r="A34" s="7"/>
      <c r="B34" s="9"/>
      <c r="C34" s="9"/>
      <c r="D34" s="9"/>
      <c r="E34" s="9"/>
      <c r="F34" s="9"/>
      <c r="G34" s="11"/>
      <c r="H34" s="11"/>
      <c r="I34" s="12"/>
    </row>
    <row r="35" spans="1:9" x14ac:dyDescent="0.2">
      <c r="A35" s="7"/>
      <c r="B35" s="9"/>
      <c r="C35" s="9"/>
      <c r="D35" s="9"/>
      <c r="E35" s="9"/>
      <c r="F35" s="9"/>
      <c r="G35" s="11"/>
      <c r="H35" s="11"/>
      <c r="I35" s="12"/>
    </row>
    <row r="36" spans="1:9" x14ac:dyDescent="0.2">
      <c r="A36" s="7"/>
      <c r="B36" s="9"/>
      <c r="C36" s="9"/>
      <c r="D36" s="9"/>
      <c r="E36" s="9"/>
      <c r="F36" s="9"/>
      <c r="G36" s="11"/>
      <c r="H36" s="11"/>
      <c r="I36" s="12"/>
    </row>
    <row r="37" spans="1:9" x14ac:dyDescent="0.2">
      <c r="A37" s="7"/>
      <c r="B37" s="9"/>
      <c r="C37" s="9"/>
      <c r="D37" s="9"/>
      <c r="E37" s="9"/>
      <c r="F37" s="9"/>
      <c r="G37" s="11"/>
      <c r="H37" s="11"/>
      <c r="I37" s="12"/>
    </row>
    <row r="38" spans="1:9" x14ac:dyDescent="0.2">
      <c r="A38" s="7"/>
      <c r="B38" s="9"/>
      <c r="C38" s="9"/>
      <c r="D38" s="9"/>
      <c r="E38" s="9"/>
      <c r="F38" s="9"/>
      <c r="G38" s="11"/>
      <c r="H38" s="11"/>
      <c r="I38" s="12"/>
    </row>
    <row r="39" spans="1:9" x14ac:dyDescent="0.2">
      <c r="A39" s="7"/>
      <c r="B39" s="9"/>
      <c r="C39" s="9"/>
      <c r="D39" s="9"/>
      <c r="E39" s="9"/>
      <c r="F39" s="9"/>
      <c r="G39" s="11"/>
      <c r="H39" s="11"/>
      <c r="I39" s="12"/>
    </row>
    <row r="40" spans="1:9" x14ac:dyDescent="0.2">
      <c r="A40" s="7"/>
      <c r="B40" s="9"/>
      <c r="C40" s="9"/>
      <c r="D40" s="9"/>
      <c r="E40" s="9"/>
      <c r="F40" s="9"/>
      <c r="G40" s="11"/>
      <c r="H40" s="11"/>
      <c r="I40" s="12"/>
    </row>
    <row r="41" spans="1:9" x14ac:dyDescent="0.2">
      <c r="A41" s="7"/>
      <c r="B41" s="9"/>
      <c r="C41" s="9"/>
      <c r="D41" s="9"/>
      <c r="E41" s="9"/>
      <c r="F41" s="9"/>
      <c r="G41" s="11"/>
      <c r="H41" s="11"/>
      <c r="I41" s="12"/>
    </row>
    <row r="42" spans="1:9" x14ac:dyDescent="0.2">
      <c r="A42" s="7"/>
      <c r="B42" s="9"/>
      <c r="C42" s="9"/>
      <c r="D42" s="9"/>
      <c r="E42" s="7"/>
      <c r="F42" s="13"/>
      <c r="G42" s="11"/>
      <c r="H42" s="11"/>
      <c r="I42" s="12"/>
    </row>
    <row r="43" spans="1:9" x14ac:dyDescent="0.2">
      <c r="A43" s="9"/>
      <c r="B43" s="9"/>
      <c r="C43" s="9"/>
      <c r="D43" s="9"/>
      <c r="E43" s="9"/>
      <c r="F43" s="9"/>
      <c r="G43" s="11"/>
      <c r="H43" s="11"/>
      <c r="I43" s="12"/>
    </row>
    <row r="44" spans="1:9" x14ac:dyDescent="0.2">
      <c r="A44" s="9"/>
      <c r="B44" s="9"/>
      <c r="C44" s="9"/>
      <c r="D44" s="9"/>
      <c r="E44" s="9"/>
      <c r="F44" s="9"/>
      <c r="G44" s="9"/>
      <c r="H44" s="9"/>
      <c r="I44" s="3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60</vt:i4>
      </vt:variant>
    </vt:vector>
  </HeadingPairs>
  <TitlesOfParts>
    <vt:vector size="60" baseType="lpstr">
      <vt:lpstr>T2 R2</vt:lpstr>
      <vt:lpstr>T2 R3</vt:lpstr>
      <vt:lpstr>T2 R2 R3 </vt:lpstr>
      <vt:lpstr>T2 R4</vt:lpstr>
      <vt:lpstr>T2 R5</vt:lpstr>
      <vt:lpstr>T2 R6</vt:lpstr>
      <vt:lpstr>T2 R7</vt:lpstr>
      <vt:lpstr>T2 R11</vt:lpstr>
      <vt:lpstr>T2 R12</vt:lpstr>
      <vt:lpstr>T2 R13</vt:lpstr>
      <vt:lpstr>T2 R14</vt:lpstr>
      <vt:lpstr>T2 R15</vt:lpstr>
      <vt:lpstr>T2 R16</vt:lpstr>
      <vt:lpstr>T2 R17</vt:lpstr>
      <vt:lpstr>T2 R18</vt:lpstr>
      <vt:lpstr>T2 R19</vt:lpstr>
      <vt:lpstr>T2 R20</vt:lpstr>
      <vt:lpstr>T2 R21</vt:lpstr>
      <vt:lpstr>T2 R22</vt:lpstr>
      <vt:lpstr>T2 R23</vt:lpstr>
      <vt:lpstr>T2 R24</vt:lpstr>
      <vt:lpstr>T2 R25</vt:lpstr>
      <vt:lpstr>T2 R26</vt:lpstr>
      <vt:lpstr>T2 R27</vt:lpstr>
      <vt:lpstr>T2 R28</vt:lpstr>
      <vt:lpstr>T2 R29</vt:lpstr>
      <vt:lpstr>T2 R30</vt:lpstr>
      <vt:lpstr>T2 R31</vt:lpstr>
      <vt:lpstr>T2 R32</vt:lpstr>
      <vt:lpstr>T2 R33</vt:lpstr>
      <vt:lpstr>T2 R34</vt:lpstr>
      <vt:lpstr>T2 R35</vt:lpstr>
      <vt:lpstr>T2 R36</vt:lpstr>
      <vt:lpstr>T2 R37</vt:lpstr>
      <vt:lpstr>T2 R38</vt:lpstr>
      <vt:lpstr>T2 R39</vt:lpstr>
      <vt:lpstr>T2 R40</vt:lpstr>
      <vt:lpstr>T2 R41</vt:lpstr>
      <vt:lpstr>T2 R42</vt:lpstr>
      <vt:lpstr>T2 R43</vt:lpstr>
      <vt:lpstr>T2 R44</vt:lpstr>
      <vt:lpstr>T2 R45</vt:lpstr>
      <vt:lpstr>T2 R46</vt:lpstr>
      <vt:lpstr>T2 R47</vt:lpstr>
      <vt:lpstr>T2 R48</vt:lpstr>
      <vt:lpstr>T2 R49</vt:lpstr>
      <vt:lpstr>T2 R50</vt:lpstr>
      <vt:lpstr>T2 R51</vt:lpstr>
      <vt:lpstr>T2 R52</vt:lpstr>
      <vt:lpstr>T2 R53</vt:lpstr>
      <vt:lpstr>T2 R54</vt:lpstr>
      <vt:lpstr>T2 R55</vt:lpstr>
      <vt:lpstr>T2 R56</vt:lpstr>
      <vt:lpstr>T2 R57</vt:lpstr>
      <vt:lpstr>T2 R58</vt:lpstr>
      <vt:lpstr>T2 R59</vt:lpstr>
      <vt:lpstr>T2 R60</vt:lpstr>
      <vt:lpstr>T2 R61</vt:lpstr>
      <vt:lpstr>T2 R62</vt:lpstr>
      <vt:lpstr>T2 R63</vt:lpstr>
    </vt:vector>
  </TitlesOfParts>
  <Company>Tystar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H</dc:creator>
  <cp:lastModifiedBy>Pollack, Gordon</cp:lastModifiedBy>
  <cp:lastPrinted>2005-06-13T16:21:51Z</cp:lastPrinted>
  <dcterms:created xsi:type="dcterms:W3CDTF">2002-08-28T03:45:21Z</dcterms:created>
  <dcterms:modified xsi:type="dcterms:W3CDTF">2021-08-05T23:23:18Z</dcterms:modified>
</cp:coreProperties>
</file>