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6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7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8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pp052000\Documents\UTD\Tools\Tystar_LPCVD\Process_Runs\"/>
    </mc:Choice>
  </mc:AlternateContent>
  <bookViews>
    <workbookView xWindow="240" yWindow="60" windowWidth="11370" windowHeight="5865" firstSheet="49" activeTab="62"/>
  </bookViews>
  <sheets>
    <sheet name="T4 R3" sheetId="9" r:id="rId1"/>
    <sheet name="T4 R4" sheetId="10" r:id="rId2"/>
    <sheet name="T4 R5" sheetId="11" r:id="rId3"/>
    <sheet name="T4 R6" sheetId="12" r:id="rId4"/>
    <sheet name="T4 R7" sheetId="13" r:id="rId5"/>
    <sheet name="T4 R12" sheetId="14" r:id="rId6"/>
    <sheet name="T4 R14" sheetId="15" r:id="rId7"/>
    <sheet name="T4 R15" sheetId="16" r:id="rId8"/>
    <sheet name="T4 R16" sheetId="17" r:id="rId9"/>
    <sheet name="T4 R17" sheetId="18" r:id="rId10"/>
    <sheet name="T4 R18" sheetId="19" r:id="rId11"/>
    <sheet name="T4 R19" sheetId="20" r:id="rId12"/>
    <sheet name="T4 R20" sheetId="21" r:id="rId13"/>
    <sheet name="T4 R21" sheetId="22" r:id="rId14"/>
    <sheet name="T4 R22" sheetId="23" r:id="rId15"/>
    <sheet name="T4 R23" sheetId="24" r:id="rId16"/>
    <sheet name="T4 R24" sheetId="25" r:id="rId17"/>
    <sheet name="T4 R25" sheetId="26" r:id="rId18"/>
    <sheet name="T4 R26" sheetId="27" r:id="rId19"/>
    <sheet name="T4 R27" sheetId="28" r:id="rId20"/>
    <sheet name="T4 R28" sheetId="29" r:id="rId21"/>
    <sheet name="T4 R29" sheetId="30" r:id="rId22"/>
    <sheet name="T4 R30" sheetId="31" r:id="rId23"/>
    <sheet name="T4 R31" sheetId="32" r:id="rId24"/>
    <sheet name="T4 R32" sheetId="33" r:id="rId25"/>
    <sheet name="T4 R33" sheetId="34" r:id="rId26"/>
    <sheet name="T4 R34" sheetId="35" r:id="rId27"/>
    <sheet name="T4 R35" sheetId="37" r:id="rId28"/>
    <sheet name="T4 R36" sheetId="38" r:id="rId29"/>
    <sheet name="T4 R37" sheetId="39" r:id="rId30"/>
    <sheet name="T4 R38" sheetId="40" r:id="rId31"/>
    <sheet name="T4 R39" sheetId="41" r:id="rId32"/>
    <sheet name="T4 R40" sheetId="42" r:id="rId33"/>
    <sheet name="T4 R41" sheetId="43" r:id="rId34"/>
    <sheet name="T4 R42" sheetId="44" r:id="rId35"/>
    <sheet name="T4 R43" sheetId="45" r:id="rId36"/>
    <sheet name="T4 R44" sheetId="46" r:id="rId37"/>
    <sheet name="T4 R45" sheetId="47" r:id="rId38"/>
    <sheet name="T4 R46" sheetId="48" r:id="rId39"/>
    <sheet name="T4 R47" sheetId="49" r:id="rId40"/>
    <sheet name="T4 R48" sheetId="50" r:id="rId41"/>
    <sheet name="T4 R49" sheetId="51" r:id="rId42"/>
    <sheet name="T4 R50" sheetId="52" r:id="rId43"/>
    <sheet name="T4 R51" sheetId="53" r:id="rId44"/>
    <sheet name="T4 R52" sheetId="54" r:id="rId45"/>
    <sheet name="T4 R53" sheetId="55" r:id="rId46"/>
    <sheet name="T4 R54" sheetId="56" r:id="rId47"/>
    <sheet name="T4 R55" sheetId="57" r:id="rId48"/>
    <sheet name="T4 R56" sheetId="58" r:id="rId49"/>
    <sheet name="T4 R57" sheetId="59" r:id="rId50"/>
    <sheet name="T4 R58" sheetId="60" r:id="rId51"/>
    <sheet name="T4 R59" sheetId="61" r:id="rId52"/>
    <sheet name="T4 R60" sheetId="62" r:id="rId53"/>
    <sheet name="T4 R61" sheetId="63" r:id="rId54"/>
    <sheet name="T4 R62" sheetId="64" r:id="rId55"/>
    <sheet name="T4 R63" sheetId="65" r:id="rId56"/>
    <sheet name="T4 R64" sheetId="66" r:id="rId57"/>
    <sheet name="T4 R65" sheetId="67" r:id="rId58"/>
    <sheet name="T4 R66" sheetId="68" r:id="rId59"/>
    <sheet name="T4 R67" sheetId="69" r:id="rId60"/>
    <sheet name="T4 R68" sheetId="70" r:id="rId61"/>
    <sheet name="T4 R69" sheetId="71" r:id="rId62"/>
    <sheet name="T4 R70" sheetId="72" r:id="rId63"/>
  </sheets>
  <calcPr calcId="162913" iterate="1"/>
</workbook>
</file>

<file path=xl/calcChain.xml><?xml version="1.0" encoding="utf-8"?>
<calcChain xmlns="http://schemas.openxmlformats.org/spreadsheetml/2006/main">
  <c r="H12" i="72" l="1"/>
  <c r="G12" i="72"/>
  <c r="H14" i="72" s="1"/>
  <c r="I12" i="72" l="1"/>
  <c r="J12" i="72"/>
  <c r="H12" i="71"/>
  <c r="G12" i="71"/>
  <c r="H14" i="71" s="1"/>
  <c r="I12" i="71" l="1"/>
  <c r="J12" i="71"/>
  <c r="H12" i="70"/>
  <c r="G12" i="70"/>
  <c r="H14" i="70" s="1"/>
  <c r="H12" i="69"/>
  <c r="I12" i="69" s="1"/>
  <c r="G12" i="69"/>
  <c r="H14" i="69" s="1"/>
  <c r="I12" i="70" l="1"/>
  <c r="J12" i="70"/>
  <c r="J12" i="69"/>
  <c r="H12" i="68"/>
  <c r="G12" i="68"/>
  <c r="H14" i="68" s="1"/>
  <c r="I12" i="68" l="1"/>
  <c r="J12" i="68"/>
  <c r="H12" i="67"/>
  <c r="G12" i="67"/>
  <c r="H14" i="67" s="1"/>
  <c r="I12" i="67" l="1"/>
  <c r="J12" i="67"/>
  <c r="H12" i="66"/>
  <c r="G12" i="66"/>
  <c r="H14" i="66" s="1"/>
  <c r="I12" i="66" l="1"/>
  <c r="J12" i="66"/>
  <c r="H12" i="65"/>
  <c r="G12" i="65"/>
  <c r="H14" i="65" s="1"/>
  <c r="I12" i="65" l="1"/>
  <c r="J12" i="65"/>
  <c r="H12" i="64"/>
  <c r="G12" i="64"/>
  <c r="H14" i="64" s="1"/>
  <c r="I12" i="64" l="1"/>
  <c r="J12" i="64"/>
  <c r="H12" i="63"/>
  <c r="I12" i="63" s="1"/>
  <c r="G12" i="63"/>
  <c r="H14" i="63" s="1"/>
  <c r="H12" i="62"/>
  <c r="G12" i="62"/>
  <c r="H14" i="62" s="1"/>
  <c r="J12" i="63" l="1"/>
  <c r="I12" i="62"/>
  <c r="J12" i="62"/>
  <c r="H12" i="61"/>
  <c r="G12" i="61"/>
  <c r="H14" i="61" s="1"/>
  <c r="I12" i="61" l="1"/>
  <c r="J12" i="61"/>
  <c r="H12" i="60"/>
  <c r="I12" i="60" s="1"/>
  <c r="G12" i="60"/>
  <c r="H14" i="60" s="1"/>
  <c r="J12" i="60" l="1"/>
  <c r="H12" i="59"/>
  <c r="G12" i="59"/>
  <c r="J12" i="59" s="1"/>
  <c r="I12" i="59" l="1"/>
  <c r="H14" i="59"/>
  <c r="H12" i="58"/>
  <c r="G12" i="58"/>
  <c r="H14" i="58" s="1"/>
  <c r="I12" i="58" l="1"/>
  <c r="J12" i="58"/>
  <c r="H12" i="57"/>
  <c r="G12" i="57"/>
  <c r="H14" i="57" s="1"/>
  <c r="I12" i="57" l="1"/>
  <c r="J12" i="57"/>
  <c r="H12" i="56"/>
  <c r="G12" i="56"/>
  <c r="H14" i="56" s="1"/>
  <c r="I12" i="56" l="1"/>
  <c r="J12" i="56"/>
  <c r="H12" i="55"/>
  <c r="G12" i="55"/>
  <c r="H14" i="55" s="1"/>
  <c r="I12" i="55" l="1"/>
  <c r="J12" i="55"/>
  <c r="H12" i="54"/>
  <c r="G12" i="54"/>
  <c r="H14" i="54" s="1"/>
  <c r="H12" i="53"/>
  <c r="G12" i="53"/>
  <c r="H14" i="53"/>
  <c r="H12" i="52"/>
  <c r="G12" i="52"/>
  <c r="H14" i="52"/>
  <c r="H12" i="51"/>
  <c r="I12" i="51" s="1"/>
  <c r="H14" i="51"/>
  <c r="H12" i="50"/>
  <c r="G12" i="50"/>
  <c r="H14" i="50"/>
  <c r="H12" i="49"/>
  <c r="G12" i="49"/>
  <c r="H14" i="49"/>
  <c r="H12" i="48"/>
  <c r="I12" i="48" s="1"/>
  <c r="G12" i="48"/>
  <c r="H14" i="48"/>
  <c r="H12" i="47"/>
  <c r="G12" i="47"/>
  <c r="H14" i="47" s="1"/>
  <c r="H12" i="46"/>
  <c r="G12" i="46"/>
  <c r="H14" i="46"/>
  <c r="H14" i="29"/>
  <c r="H12" i="45"/>
  <c r="G12" i="45"/>
  <c r="J12" i="45" s="1"/>
  <c r="H14" i="45"/>
  <c r="H12" i="44"/>
  <c r="G12" i="44"/>
  <c r="H14" i="44"/>
  <c r="H12" i="43"/>
  <c r="G12" i="43"/>
  <c r="H14" i="43" s="1"/>
  <c r="J12" i="43"/>
  <c r="H12" i="42"/>
  <c r="G12" i="42"/>
  <c r="J12" i="42"/>
  <c r="H12" i="41"/>
  <c r="I12" i="41" s="1"/>
  <c r="G12" i="41"/>
  <c r="H14" i="41"/>
  <c r="H12" i="40"/>
  <c r="G12" i="40"/>
  <c r="J12" i="40" s="1"/>
  <c r="H12" i="39"/>
  <c r="G12" i="39"/>
  <c r="H14" i="39"/>
  <c r="H12" i="38"/>
  <c r="G12" i="38"/>
  <c r="J12" i="38"/>
  <c r="H12" i="37"/>
  <c r="G12" i="37"/>
  <c r="H14" i="37"/>
  <c r="H12" i="35"/>
  <c r="G12" i="35"/>
  <c r="J12" i="35" s="1"/>
  <c r="H12" i="34"/>
  <c r="G12" i="34"/>
  <c r="J12" i="34" s="1"/>
  <c r="I12" i="34"/>
  <c r="H12" i="33"/>
  <c r="G12" i="33"/>
  <c r="H14" i="33" s="1"/>
  <c r="J12" i="33"/>
  <c r="H12" i="32"/>
  <c r="G12" i="32"/>
  <c r="J12" i="32" s="1"/>
  <c r="H14" i="32"/>
  <c r="H12" i="31"/>
  <c r="G12" i="31"/>
  <c r="J12" i="31" s="1"/>
  <c r="H12" i="30"/>
  <c r="G12" i="30"/>
  <c r="H14" i="30"/>
  <c r="H12" i="29"/>
  <c r="I12" i="29" s="1"/>
  <c r="G12" i="29"/>
  <c r="J12" i="29"/>
  <c r="H12" i="28"/>
  <c r="I12" i="28" s="1"/>
  <c r="G12" i="28"/>
  <c r="H14" i="28"/>
  <c r="H12" i="27"/>
  <c r="I12" i="27" s="1"/>
  <c r="G12" i="27"/>
  <c r="H14" i="27"/>
  <c r="J12" i="27"/>
  <c r="H12" i="26"/>
  <c r="I12" i="26" s="1"/>
  <c r="G12" i="26"/>
  <c r="H14" i="26"/>
  <c r="J12" i="26"/>
  <c r="H12" i="25"/>
  <c r="I12" i="25" s="1"/>
  <c r="G12" i="25"/>
  <c r="H14" i="25" s="1"/>
  <c r="J12" i="25"/>
  <c r="H12" i="24"/>
  <c r="I12" i="24" s="1"/>
  <c r="G12" i="24"/>
  <c r="H14" i="24"/>
  <c r="G12" i="23"/>
  <c r="G12" i="22"/>
  <c r="G12" i="21"/>
  <c r="J12" i="21"/>
  <c r="G12" i="20"/>
  <c r="G12" i="19"/>
  <c r="H12" i="19"/>
  <c r="H14" i="18"/>
  <c r="I14" i="18" s="1"/>
  <c r="H13" i="18"/>
  <c r="G14" i="18"/>
  <c r="G13" i="18"/>
  <c r="I13" i="18" s="1"/>
  <c r="G12" i="18"/>
  <c r="J12" i="18"/>
  <c r="G14" i="19"/>
  <c r="G13" i="19"/>
  <c r="I13" i="19" s="1"/>
  <c r="H13" i="23"/>
  <c r="G13" i="23"/>
  <c r="H15" i="23"/>
  <c r="J12" i="23"/>
  <c r="H12" i="23"/>
  <c r="I12" i="23" s="1"/>
  <c r="H13" i="22"/>
  <c r="I13" i="22" s="1"/>
  <c r="G13" i="22"/>
  <c r="H15" i="22" s="1"/>
  <c r="J12" i="22"/>
  <c r="H12" i="22"/>
  <c r="I12" i="22" s="1"/>
  <c r="H12" i="21"/>
  <c r="I12" i="21" s="1"/>
  <c r="G13" i="21"/>
  <c r="J13" i="21"/>
  <c r="H13" i="21"/>
  <c r="I13" i="21" s="1"/>
  <c r="H15" i="21"/>
  <c r="H12" i="20"/>
  <c r="I12" i="20" s="1"/>
  <c r="J12" i="20"/>
  <c r="G13" i="20"/>
  <c r="J13" i="20"/>
  <c r="H13" i="20"/>
  <c r="I13" i="20" s="1"/>
  <c r="H15" i="20"/>
  <c r="I12" i="19"/>
  <c r="J12" i="19"/>
  <c r="H13" i="19"/>
  <c r="J13" i="19"/>
  <c r="H14" i="19"/>
  <c r="I14" i="19" s="1"/>
  <c r="J14" i="19"/>
  <c r="G15" i="19"/>
  <c r="J15" i="19" s="1"/>
  <c r="H15" i="19"/>
  <c r="H12" i="18"/>
  <c r="I12" i="18" s="1"/>
  <c r="J13" i="18"/>
  <c r="J14" i="18"/>
  <c r="G15" i="18"/>
  <c r="J15" i="18"/>
  <c r="H15" i="18"/>
  <c r="I15" i="18" s="1"/>
  <c r="H17" i="18"/>
  <c r="G12" i="17"/>
  <c r="I12" i="17"/>
  <c r="H12" i="17"/>
  <c r="G13" i="17"/>
  <c r="H13" i="17"/>
  <c r="I13" i="17" s="1"/>
  <c r="G14" i="17"/>
  <c r="H14" i="17"/>
  <c r="I14" i="17" s="1"/>
  <c r="G15" i="17"/>
  <c r="I15" i="17" s="1"/>
  <c r="H15" i="17"/>
  <c r="G13" i="16"/>
  <c r="J13" i="16"/>
  <c r="H13" i="16"/>
  <c r="I13" i="16" s="1"/>
  <c r="G12" i="16"/>
  <c r="J12" i="16" s="1"/>
  <c r="H12" i="16"/>
  <c r="I12" i="16" s="1"/>
  <c r="G14" i="16"/>
  <c r="J14" i="16" s="1"/>
  <c r="H14" i="16"/>
  <c r="I14" i="16" s="1"/>
  <c r="G15" i="16"/>
  <c r="J15" i="16" s="1"/>
  <c r="H15" i="16"/>
  <c r="I15" i="16" s="1"/>
  <c r="H17" i="16"/>
  <c r="G12" i="15"/>
  <c r="J12" i="15" s="1"/>
  <c r="H12" i="15"/>
  <c r="G13" i="15"/>
  <c r="J13" i="15" s="1"/>
  <c r="H13" i="15"/>
  <c r="G14" i="15"/>
  <c r="J14" i="15" s="1"/>
  <c r="H14" i="15"/>
  <c r="G12" i="14"/>
  <c r="J12" i="14" s="1"/>
  <c r="H12" i="14"/>
  <c r="I12" i="14" s="1"/>
  <c r="G13" i="14"/>
  <c r="J13" i="14" s="1"/>
  <c r="H13" i="14"/>
  <c r="I13" i="14" s="1"/>
  <c r="G14" i="14"/>
  <c r="H16" i="14" s="1"/>
  <c r="H14" i="14"/>
  <c r="I14" i="14" s="1"/>
  <c r="G13" i="13"/>
  <c r="J13" i="13" s="1"/>
  <c r="H13" i="13"/>
  <c r="G12" i="13"/>
  <c r="J12" i="13"/>
  <c r="H12" i="13"/>
  <c r="G14" i="13"/>
  <c r="H14" i="13"/>
  <c r="I14" i="13" s="1"/>
  <c r="G15" i="13"/>
  <c r="J15" i="13"/>
  <c r="H15" i="13"/>
  <c r="G12" i="12"/>
  <c r="I12" i="12" s="1"/>
  <c r="H12" i="12"/>
  <c r="G13" i="12"/>
  <c r="I13" i="12" s="1"/>
  <c r="H13" i="12"/>
  <c r="G14" i="12"/>
  <c r="J14" i="12" s="1"/>
  <c r="H14" i="12"/>
  <c r="I14" i="12" s="1"/>
  <c r="G12" i="11"/>
  <c r="J12" i="11" s="1"/>
  <c r="H12" i="11"/>
  <c r="I12" i="11"/>
  <c r="G13" i="11"/>
  <c r="J13" i="11" s="1"/>
  <c r="H13" i="11"/>
  <c r="I13" i="11"/>
  <c r="G14" i="11"/>
  <c r="J14" i="11" s="1"/>
  <c r="H14" i="11"/>
  <c r="I14" i="11"/>
  <c r="H16" i="11"/>
  <c r="G12" i="10"/>
  <c r="J12" i="10" s="1"/>
  <c r="H12" i="10"/>
  <c r="I12" i="10" s="1"/>
  <c r="G13" i="10"/>
  <c r="J13" i="10" s="1"/>
  <c r="H13" i="10"/>
  <c r="I13" i="10" s="1"/>
  <c r="G14" i="10"/>
  <c r="J14" i="10" s="1"/>
  <c r="H14" i="10"/>
  <c r="I14" i="10" s="1"/>
  <c r="G12" i="9"/>
  <c r="J12" i="9" s="1"/>
  <c r="H12" i="9"/>
  <c r="I12" i="9" s="1"/>
  <c r="G13" i="9"/>
  <c r="I13" i="9"/>
  <c r="H13" i="9"/>
  <c r="G14" i="9"/>
  <c r="H14" i="9"/>
  <c r="I14" i="9" s="1"/>
  <c r="J13" i="23"/>
  <c r="I12" i="30"/>
  <c r="J12" i="30"/>
  <c r="I12" i="33"/>
  <c r="I12" i="37"/>
  <c r="J12" i="37"/>
  <c r="I12" i="38"/>
  <c r="I12" i="39"/>
  <c r="J12" i="39"/>
  <c r="J12" i="41"/>
  <c r="I12" i="42"/>
  <c r="I12" i="44"/>
  <c r="J12" i="44"/>
  <c r="I12" i="45"/>
  <c r="I12" i="46"/>
  <c r="J12" i="46"/>
  <c r="H14" i="38"/>
  <c r="J14" i="9"/>
  <c r="J13" i="17"/>
  <c r="H14" i="34"/>
  <c r="J13" i="9"/>
  <c r="H16" i="10"/>
  <c r="J14" i="13"/>
  <c r="J12" i="17"/>
  <c r="I15" i="13"/>
  <c r="I12" i="13"/>
  <c r="J14" i="14"/>
  <c r="H16" i="9"/>
  <c r="H17" i="13"/>
  <c r="H14" i="42"/>
  <c r="I13" i="23"/>
  <c r="J14" i="17"/>
  <c r="J12" i="24"/>
  <c r="J12" i="28"/>
  <c r="J12" i="47"/>
  <c r="J12" i="48"/>
  <c r="I12" i="49"/>
  <c r="J12" i="49"/>
  <c r="I12" i="50"/>
  <c r="J12" i="50"/>
  <c r="J12" i="51"/>
  <c r="I12" i="52"/>
  <c r="J12" i="52"/>
  <c r="I12" i="53"/>
  <c r="J12" i="53"/>
  <c r="J12" i="54"/>
  <c r="H16" i="12" l="1"/>
  <c r="I12" i="47"/>
  <c r="H14" i="40"/>
  <c r="I13" i="13"/>
  <c r="I12" i="35"/>
  <c r="J13" i="22"/>
  <c r="J13" i="12"/>
  <c r="J12" i="12"/>
  <c r="I14" i="15"/>
  <c r="I13" i="15"/>
  <c r="I12" i="15"/>
  <c r="I15" i="19"/>
  <c r="I12" i="31"/>
  <c r="H14" i="31"/>
  <c r="H17" i="19"/>
  <c r="H17" i="17"/>
  <c r="I12" i="32"/>
  <c r="I12" i="43"/>
  <c r="H14" i="35"/>
  <c r="I12" i="54"/>
  <c r="H16" i="15"/>
  <c r="J15" i="17"/>
  <c r="I12" i="40"/>
</calcChain>
</file>

<file path=xl/sharedStrings.xml><?xml version="1.0" encoding="utf-8"?>
<sst xmlns="http://schemas.openxmlformats.org/spreadsheetml/2006/main" count="3161" uniqueCount="62">
  <si>
    <t>DATE:</t>
  </si>
  <si>
    <t>RECIPE:</t>
  </si>
  <si>
    <t>TUBE #:</t>
  </si>
  <si>
    <t>FILE:</t>
  </si>
  <si>
    <t>Process:</t>
  </si>
  <si>
    <t>TEMPL:</t>
  </si>
  <si>
    <t>DEP TIME</t>
  </si>
  <si>
    <t>TEMPC:</t>
  </si>
  <si>
    <t>GAS</t>
  </si>
  <si>
    <t>PRCPR</t>
  </si>
  <si>
    <t>TEMPS:</t>
  </si>
  <si>
    <t>FLOW</t>
  </si>
  <si>
    <t xml:space="preserve"> </t>
  </si>
  <si>
    <t>WAFER:</t>
  </si>
  <si>
    <t>SIZE</t>
  </si>
  <si>
    <t>Substrate:</t>
  </si>
  <si>
    <t>LOAD</t>
  </si>
  <si>
    <t>Comment:</t>
  </si>
  <si>
    <t>POSITION</t>
  </si>
  <si>
    <t>1CENTER</t>
  </si>
  <si>
    <t>2TOP</t>
  </si>
  <si>
    <t>3BOTTOM</t>
  </si>
  <si>
    <t>4RIGHT</t>
  </si>
  <si>
    <t>5LEFT</t>
  </si>
  <si>
    <t>Mean Avg</t>
  </si>
  <si>
    <t>S1 Dev</t>
  </si>
  <si>
    <t xml:space="preserve"> + or - %</t>
  </si>
  <si>
    <t xml:space="preserve"> Wafer to</t>
  </si>
  <si>
    <t>Wafer</t>
  </si>
  <si>
    <t>Dep Rate:</t>
  </si>
  <si>
    <t>HI-LO%</t>
  </si>
  <si>
    <t>Henry</t>
  </si>
  <si>
    <t>Operator</t>
  </si>
  <si>
    <t>4" SILICON</t>
  </si>
  <si>
    <t>A/min</t>
  </si>
  <si>
    <t>100mm</t>
  </si>
  <si>
    <t>min</t>
  </si>
  <si>
    <t>LTO.004</t>
  </si>
  <si>
    <t>SiH4</t>
  </si>
  <si>
    <t>O2</t>
  </si>
  <si>
    <t>Refractive index = 1.44</t>
  </si>
  <si>
    <t>Refractive index = 1.46</t>
  </si>
  <si>
    <t>Gordon</t>
  </si>
  <si>
    <t>SILICON</t>
  </si>
  <si>
    <t>75mm</t>
  </si>
  <si>
    <t>Refractive index = 1.44, new 3" caged boat from tystar</t>
  </si>
  <si>
    <t>Refractive index = 1.44, new 4" caged boat from tystar</t>
  </si>
  <si>
    <t>T4</t>
  </si>
  <si>
    <t>Low Temperature Oxide</t>
  </si>
  <si>
    <t>CENTER</t>
  </si>
  <si>
    <t>TOP</t>
  </si>
  <si>
    <t>LEFT</t>
  </si>
  <si>
    <t>BOTTOM</t>
  </si>
  <si>
    <t>RIGHT</t>
  </si>
  <si>
    <t>&lt;100&gt;</t>
  </si>
  <si>
    <t>New Caged Boat</t>
  </si>
  <si>
    <t>New Caged Boat &amp; tube</t>
  </si>
  <si>
    <t>250 mTorr</t>
  </si>
  <si>
    <t>Cleaned Caged Boat</t>
  </si>
  <si>
    <t>Old Caged Boat</t>
  </si>
  <si>
    <t>New frurnace tube and gas manifold</t>
  </si>
  <si>
    <t>New caged boat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</si>
</sst>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8193" name="Picture 5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8194" name="Picture 5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9217" name="Picture 5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9218" name="Picture 5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0241" name="Picture 5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0242" name="Picture 5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1265" name="Picture 5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1266" name="Picture 5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85725</xdr:rowOff>
        </xdr:from>
        <xdr:to>
          <xdr:col>2</xdr:col>
          <xdr:colOff>266700</xdr:colOff>
          <xdr:row>20</xdr:row>
          <xdr:rowOff>142875</xdr:rowOff>
        </xdr:to>
        <xdr:sp macro="" textlink="">
          <xdr:nvSpPr>
            <xdr:cNvPr id="12289" name="Picture 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85725</xdr:rowOff>
        </xdr:from>
        <xdr:to>
          <xdr:col>2</xdr:col>
          <xdr:colOff>266700</xdr:colOff>
          <xdr:row>20</xdr:row>
          <xdr:rowOff>142875</xdr:rowOff>
        </xdr:to>
        <xdr:sp macro="" textlink="">
          <xdr:nvSpPr>
            <xdr:cNvPr id="12290" name="Picture 5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3313" name="Picture 5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3314" name="Picture 5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4337" name="Picture 5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4338" name="Picture 5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85725</xdr:rowOff>
        </xdr:from>
        <xdr:to>
          <xdr:col>2</xdr:col>
          <xdr:colOff>200025</xdr:colOff>
          <xdr:row>20</xdr:row>
          <xdr:rowOff>142875</xdr:rowOff>
        </xdr:to>
        <xdr:sp macro="" textlink="">
          <xdr:nvSpPr>
            <xdr:cNvPr id="15361" name="Picture 5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85725</xdr:rowOff>
        </xdr:from>
        <xdr:to>
          <xdr:col>2</xdr:col>
          <xdr:colOff>200025</xdr:colOff>
          <xdr:row>20</xdr:row>
          <xdr:rowOff>142875</xdr:rowOff>
        </xdr:to>
        <xdr:sp macro="" textlink="">
          <xdr:nvSpPr>
            <xdr:cNvPr id="15362" name="Picture 5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2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workbookViewId="0">
      <selection activeCell="H5" sqref="H5"/>
    </sheetView>
  </sheetViews>
  <sheetFormatPr defaultRowHeight="12.75" x14ac:dyDescent="0.2"/>
  <sheetData>
    <row r="1" spans="1:10" x14ac:dyDescent="0.2">
      <c r="A1" s="1" t="s">
        <v>0</v>
      </c>
      <c r="B1" s="2">
        <v>38511</v>
      </c>
      <c r="D1" s="1" t="s">
        <v>1</v>
      </c>
      <c r="E1" t="s">
        <v>37</v>
      </c>
      <c r="G1" s="1" t="s">
        <v>32</v>
      </c>
      <c r="H1" t="s">
        <v>31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40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2</v>
      </c>
      <c r="B12" s="3">
        <v>7510</v>
      </c>
      <c r="C12" s="3">
        <v>7990</v>
      </c>
      <c r="D12" s="3">
        <v>7130</v>
      </c>
      <c r="E12" s="3">
        <v>7920</v>
      </c>
      <c r="F12" s="3">
        <v>7510</v>
      </c>
      <c r="G12" s="10">
        <f>AVERAGE(B12,C12,D12,E12,F12)</f>
        <v>7612</v>
      </c>
      <c r="H12" s="11">
        <f>STDEV(B12,C12,D12,E12,F12)</f>
        <v>350.31414473298105</v>
      </c>
      <c r="I12" s="12">
        <f>H12/G12*100</f>
        <v>4.6021301199813589</v>
      </c>
      <c r="J12" s="12">
        <f>(MAX(B12:F12)-MIN(B12:F12))/(2*G12)*100</f>
        <v>5.6489753021544926</v>
      </c>
    </row>
    <row r="13" spans="1:10" x14ac:dyDescent="0.2">
      <c r="A13" s="7">
        <v>8</v>
      </c>
      <c r="B13" s="9">
        <v>8950</v>
      </c>
      <c r="C13" s="9">
        <v>8930</v>
      </c>
      <c r="D13" s="9">
        <v>8740</v>
      </c>
      <c r="E13" s="9">
        <v>9170</v>
      </c>
      <c r="F13" s="9">
        <v>8750</v>
      </c>
      <c r="G13" s="10">
        <f>AVERAGE(B13:F13)</f>
        <v>8908</v>
      </c>
      <c r="H13" s="11">
        <f>STDEV(B13:F13)</f>
        <v>176.12495564229391</v>
      </c>
      <c r="I13" s="12">
        <f>H13/G13*100</f>
        <v>1.9771548680095858</v>
      </c>
      <c r="J13" s="12">
        <f>(MAX(B13:F13)-MIN(B13:F13))/(2*G13)*100</f>
        <v>2.4135608441850023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8260</v>
      </c>
      <c r="H14" s="11">
        <f>STDEV(B12:F13)</f>
        <v>731.36098398047523</v>
      </c>
      <c r="I14" s="12">
        <f>H14/G14*100</f>
        <v>8.8542492007321449</v>
      </c>
      <c r="J14" s="12">
        <f>(MAX(B12:F13)-MIN(B12:F13))/(2*G14)*100</f>
        <v>12.348668280871671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275.33333333333331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8193" r:id="rId4"/>
      </mc:Fallback>
    </mc:AlternateContent>
    <mc:AlternateContent xmlns:mc="http://schemas.openxmlformats.org/markup-compatibility/2006">
      <mc:Choice Requires="x14">
        <oleObject progId="Paint.Picture" shapeId="8194" r:id="rId6">
          <objectPr defaultSize="0" autoPict="0" r:id="rId7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819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H5" sqref="H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39450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13</v>
      </c>
      <c r="C9" s="1" t="s">
        <v>17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3</v>
      </c>
      <c r="B12" s="3">
        <v>4188</v>
      </c>
      <c r="C12" s="3">
        <v>4593</v>
      </c>
      <c r="D12" s="3">
        <v>4047</v>
      </c>
      <c r="E12" s="3">
        <v>4418</v>
      </c>
      <c r="F12" s="3">
        <v>4154</v>
      </c>
      <c r="G12" s="10">
        <f>AVERAGE(B12,C12,D12,E12,F12)</f>
        <v>4280</v>
      </c>
      <c r="H12" s="11">
        <f>STDEV(B12,C12,D12,E12,F12)</f>
        <v>221.15718392130066</v>
      </c>
      <c r="I12" s="12">
        <f>H12/G12*100</f>
        <v>5.1672239233948751</v>
      </c>
      <c r="J12" s="12">
        <f>(MAX(B12:F12)-MIN(B12:F12))/(2*G12)*100</f>
        <v>6.3785046728971961</v>
      </c>
    </row>
    <row r="13" spans="1:10" x14ac:dyDescent="0.2">
      <c r="A13" s="7">
        <v>7</v>
      </c>
      <c r="B13" s="9">
        <v>5119</v>
      </c>
      <c r="C13" s="9">
        <v>4952</v>
      </c>
      <c r="D13" s="9">
        <v>4775</v>
      </c>
      <c r="E13" s="9">
        <v>5347</v>
      </c>
      <c r="F13" s="9">
        <v>4804</v>
      </c>
      <c r="G13" s="10">
        <f>AVERAGE(B13,C13,D13,E13,F13)</f>
        <v>4999.3999999999996</v>
      </c>
      <c r="H13" s="11">
        <f>STDEV(B13,C13,D13,E13,F13)</f>
        <v>237.65163580333294</v>
      </c>
      <c r="I13" s="12">
        <f>H13/G13*100</f>
        <v>4.7536031484444727</v>
      </c>
      <c r="J13" s="12">
        <f>(MAX(B13:F13)-MIN(B13:F13))/(2*G13)*100</f>
        <v>5.7206864823778858</v>
      </c>
    </row>
    <row r="14" spans="1:10" x14ac:dyDescent="0.2">
      <c r="A14" s="7">
        <v>11</v>
      </c>
      <c r="B14" s="9">
        <v>5042</v>
      </c>
      <c r="C14" s="9">
        <v>5237</v>
      </c>
      <c r="D14" s="9">
        <v>4689</v>
      </c>
      <c r="E14" s="9">
        <v>5189</v>
      </c>
      <c r="F14" s="9">
        <v>4635</v>
      </c>
      <c r="G14" s="10">
        <f>AVERAGE(B14,C14,D14,E14,F14)</f>
        <v>4958.3999999999996</v>
      </c>
      <c r="H14" s="11">
        <f>STDEV(B14,C14,D14,E14,F14)</f>
        <v>280.60078403311701</v>
      </c>
      <c r="I14" s="12">
        <f>H14/G14*100</f>
        <v>5.6590993875668971</v>
      </c>
      <c r="J14" s="12">
        <f>(MAX(B14:F14)-MIN(B14:F14))/(2*G14)*100</f>
        <v>6.0705066150371092</v>
      </c>
    </row>
    <row r="15" spans="1:10" x14ac:dyDescent="0.2">
      <c r="A15" s="7"/>
      <c r="B15" s="9"/>
      <c r="C15" s="9"/>
      <c r="D15" s="9"/>
      <c r="E15" s="7" t="s">
        <v>27</v>
      </c>
      <c r="F15" s="13" t="s">
        <v>28</v>
      </c>
      <c r="G15" s="10">
        <f>AVERAGE(B12:F14)</f>
        <v>4745.9333333333334</v>
      </c>
      <c r="H15" s="11">
        <f>STDEV(B12:F14)</f>
        <v>411.34873398660278</v>
      </c>
      <c r="I15" s="12">
        <f>H15/G15*100</f>
        <v>8.6673938527006165</v>
      </c>
      <c r="J15" s="12">
        <f>(MAX(B12:F14)-MIN(B12:F14))/(2*G15)*100</f>
        <v>13.695936169913892</v>
      </c>
    </row>
    <row r="16" spans="1:10" x14ac:dyDescent="0.2">
      <c r="A16" s="7"/>
      <c r="B16" s="9"/>
      <c r="C16" s="9"/>
      <c r="D16" s="9"/>
      <c r="E16" s="9"/>
      <c r="F16" s="9"/>
      <c r="I16" s="12"/>
    </row>
    <row r="17" spans="1:9" x14ac:dyDescent="0.2">
      <c r="A17" s="7"/>
      <c r="B17" s="9"/>
      <c r="C17" s="9"/>
      <c r="D17" s="9"/>
      <c r="E17" s="9"/>
      <c r="F17" s="9"/>
      <c r="G17" s="14" t="s">
        <v>29</v>
      </c>
      <c r="H17" s="11">
        <f>G15/D4</f>
        <v>158.19777777777779</v>
      </c>
      <c r="I17" s="3" t="s">
        <v>34</v>
      </c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7"/>
      <c r="B21" s="9"/>
      <c r="C21" s="9"/>
      <c r="D21" s="9"/>
      <c r="E21" s="9"/>
      <c r="F21" s="9"/>
      <c r="G21" s="9"/>
      <c r="H21" s="9"/>
      <c r="I21" s="3"/>
    </row>
    <row r="22" spans="1:9" x14ac:dyDescent="0.2">
      <c r="A22" s="1"/>
      <c r="B22" s="2"/>
      <c r="D22" s="1"/>
      <c r="G22" s="1"/>
    </row>
    <row r="23" spans="1:9" x14ac:dyDescent="0.2">
      <c r="A23" s="1"/>
      <c r="B23" s="3"/>
      <c r="D23" s="1"/>
      <c r="G23" s="1"/>
    </row>
    <row r="24" spans="1:9" x14ac:dyDescent="0.2">
      <c r="A24" s="1"/>
      <c r="B24" s="3"/>
    </row>
    <row r="25" spans="1:9" x14ac:dyDescent="0.2">
      <c r="A25" s="1"/>
      <c r="B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6"/>
      <c r="D27" s="3"/>
      <c r="E27" s="6"/>
      <c r="F27" s="3"/>
      <c r="G27" s="6"/>
      <c r="H27" s="3"/>
    </row>
    <row r="28" spans="1:9" x14ac:dyDescent="0.2">
      <c r="A28" s="1"/>
      <c r="B28" s="3"/>
      <c r="C28" s="1"/>
      <c r="G28" s="6"/>
      <c r="H28" s="3"/>
    </row>
    <row r="29" spans="1:9" x14ac:dyDescent="0.2">
      <c r="A29" s="1"/>
      <c r="B29" s="3"/>
      <c r="C29" s="1"/>
    </row>
    <row r="30" spans="1:9" x14ac:dyDescent="0.2">
      <c r="A30" s="1"/>
      <c r="B30" s="3"/>
      <c r="C30" s="1"/>
    </row>
    <row r="31" spans="1:9" x14ac:dyDescent="0.2">
      <c r="A31" s="1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8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3"/>
      <c r="C34" s="3"/>
      <c r="D34" s="3"/>
      <c r="E34" s="3"/>
      <c r="F34" s="3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7"/>
      <c r="B43" s="9"/>
      <c r="C43" s="9"/>
      <c r="D43" s="9"/>
      <c r="E43" s="7"/>
      <c r="F43" s="13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11"/>
      <c r="H44" s="11"/>
      <c r="I44" s="12"/>
    </row>
    <row r="45" spans="1:9" x14ac:dyDescent="0.2">
      <c r="A45" s="9"/>
      <c r="B45" s="9"/>
      <c r="C45" s="9"/>
      <c r="D45" s="9"/>
      <c r="E45" s="9"/>
      <c r="F45" s="9"/>
      <c r="G45" s="9"/>
      <c r="H45" s="9"/>
      <c r="I45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H5" sqref="H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39499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13</v>
      </c>
      <c r="C9" s="1" t="s">
        <v>17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3</v>
      </c>
      <c r="B12" s="3">
        <v>4311</v>
      </c>
      <c r="C12" s="3">
        <v>4593</v>
      </c>
      <c r="D12" s="3">
        <v>4174</v>
      </c>
      <c r="E12" s="3">
        <v>4457</v>
      </c>
      <c r="F12" s="3">
        <v>4305</v>
      </c>
      <c r="G12" s="10">
        <f>AVERAGE(B12,C12,D12,E12,F12)</f>
        <v>4368</v>
      </c>
      <c r="H12" s="11">
        <f>STDEV(B12,C12,D12,E12,F12)</f>
        <v>160.77935190813528</v>
      </c>
      <c r="I12" s="12">
        <f>H12/G12*100</f>
        <v>3.6808459685928407</v>
      </c>
      <c r="J12" s="12">
        <f>(MAX(B12:F12)-MIN(B12:F12))/(2*G12)*100</f>
        <v>4.7962454212454215</v>
      </c>
    </row>
    <row r="13" spans="1:10" x14ac:dyDescent="0.2">
      <c r="A13" s="7">
        <v>7</v>
      </c>
      <c r="B13" s="9">
        <v>5552</v>
      </c>
      <c r="C13" s="9">
        <v>5517</v>
      </c>
      <c r="D13" s="9">
        <v>5210</v>
      </c>
      <c r="E13" s="9">
        <v>5757</v>
      </c>
      <c r="F13" s="9">
        <v>5144</v>
      </c>
      <c r="G13" s="10">
        <f>AVERAGE(B13,C13,D13,E13,F13)</f>
        <v>5436</v>
      </c>
      <c r="H13" s="11">
        <f>STDEV(B13:F13)</f>
        <v>254.65564984896761</v>
      </c>
      <c r="I13" s="12">
        <f>H13/G13*100</f>
        <v>4.6846146035498091</v>
      </c>
      <c r="J13" s="12">
        <f>(MAX(B13:F13)-MIN(B13:F13))/(2*G13)*100</f>
        <v>5.6383370125091981</v>
      </c>
    </row>
    <row r="14" spans="1:10" x14ac:dyDescent="0.2">
      <c r="A14" s="7">
        <v>11</v>
      </c>
      <c r="B14" s="9">
        <v>5769</v>
      </c>
      <c r="C14" s="9">
        <v>6121</v>
      </c>
      <c r="D14" s="9">
        <v>5353</v>
      </c>
      <c r="E14" s="9">
        <v>5769</v>
      </c>
      <c r="F14" s="9">
        <v>5280</v>
      </c>
      <c r="G14" s="10">
        <f>AVERAGE(B14,C14,D14,E14,F14)</f>
        <v>5658.4</v>
      </c>
      <c r="H14" s="11">
        <f>STDEV(B14:F14)</f>
        <v>344.57190831523104</v>
      </c>
      <c r="I14" s="12">
        <f>H14/G14*100</f>
        <v>6.0895643347100075</v>
      </c>
      <c r="J14" s="12">
        <f>(MAX(B14:F14)-MIN(B14:F14))/(2*G14)*100</f>
        <v>7.4314293793298454</v>
      </c>
    </row>
    <row r="15" spans="1:10" x14ac:dyDescent="0.2">
      <c r="A15" s="7"/>
      <c r="B15" s="9"/>
      <c r="C15" s="9"/>
      <c r="D15" s="9"/>
      <c r="E15" s="7" t="s">
        <v>27</v>
      </c>
      <c r="F15" s="13" t="s">
        <v>28</v>
      </c>
      <c r="G15" s="10">
        <f>AVERAGE(B12:F14)</f>
        <v>5154.1333333333332</v>
      </c>
      <c r="H15" s="11">
        <f>STDEV(B12:F14)</f>
        <v>632.2529858333919</v>
      </c>
      <c r="I15" s="12">
        <f>H15/G15*100</f>
        <v>12.266911718104407</v>
      </c>
      <c r="J15" s="12">
        <f>(MAX(B12:F14)-MIN(B12:F14))/(2*G15)*100</f>
        <v>18.887753518211923</v>
      </c>
    </row>
    <row r="16" spans="1:10" x14ac:dyDescent="0.2">
      <c r="A16" s="7"/>
      <c r="B16" s="9"/>
      <c r="C16" s="9"/>
      <c r="D16" s="9"/>
      <c r="E16" s="9"/>
      <c r="F16" s="9"/>
      <c r="I16" s="12"/>
    </row>
    <row r="17" spans="1:9" x14ac:dyDescent="0.2">
      <c r="A17" s="7"/>
      <c r="B17" s="9"/>
      <c r="C17" s="9"/>
      <c r="D17" s="9"/>
      <c r="E17" s="9"/>
      <c r="F17" s="9"/>
      <c r="G17" s="14" t="s">
        <v>29</v>
      </c>
      <c r="H17" s="11">
        <f>G15/D4</f>
        <v>171.80444444444444</v>
      </c>
      <c r="I17" s="3" t="s">
        <v>34</v>
      </c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7"/>
      <c r="B21" s="9"/>
      <c r="C21" s="9"/>
      <c r="D21" s="9"/>
      <c r="E21" s="9"/>
      <c r="F21" s="9"/>
      <c r="G21" s="9"/>
      <c r="H21" s="9"/>
      <c r="I21" s="3"/>
    </row>
    <row r="22" spans="1:9" x14ac:dyDescent="0.2">
      <c r="A22" s="1"/>
      <c r="B22" s="2"/>
      <c r="D22" s="1"/>
      <c r="G22" s="1"/>
    </row>
    <row r="23" spans="1:9" x14ac:dyDescent="0.2">
      <c r="A23" s="1"/>
      <c r="B23" s="3"/>
      <c r="D23" s="1"/>
      <c r="G23" s="1"/>
    </row>
    <row r="24" spans="1:9" x14ac:dyDescent="0.2">
      <c r="A24" s="1"/>
      <c r="B24" s="3"/>
    </row>
    <row r="25" spans="1:9" x14ac:dyDescent="0.2">
      <c r="A25" s="1"/>
      <c r="B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6"/>
      <c r="D27" s="3"/>
      <c r="E27" s="6"/>
      <c r="F27" s="3"/>
      <c r="G27" s="6"/>
      <c r="H27" s="3"/>
    </row>
    <row r="28" spans="1:9" x14ac:dyDescent="0.2">
      <c r="A28" s="1"/>
      <c r="B28" s="3"/>
      <c r="C28" s="1"/>
      <c r="G28" s="6"/>
      <c r="H28" s="3"/>
    </row>
    <row r="29" spans="1:9" x14ac:dyDescent="0.2">
      <c r="A29" s="1"/>
      <c r="B29" s="3"/>
      <c r="C29" s="1"/>
    </row>
    <row r="30" spans="1:9" x14ac:dyDescent="0.2">
      <c r="A30" s="1"/>
      <c r="B30" s="3"/>
      <c r="C30" s="1"/>
    </row>
    <row r="31" spans="1:9" x14ac:dyDescent="0.2">
      <c r="A31" s="1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8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3"/>
      <c r="C34" s="3"/>
      <c r="D34" s="3"/>
      <c r="E34" s="3"/>
      <c r="F34" s="3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7"/>
      <c r="B43" s="9"/>
      <c r="C43" s="9"/>
      <c r="D43" s="9"/>
      <c r="E43" s="7"/>
      <c r="F43" s="13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11"/>
      <c r="H44" s="11"/>
      <c r="I44" s="12"/>
    </row>
    <row r="45" spans="1:9" x14ac:dyDescent="0.2">
      <c r="A45" s="9"/>
      <c r="B45" s="9"/>
      <c r="C45" s="9"/>
      <c r="D45" s="9"/>
      <c r="E45" s="9"/>
      <c r="F45" s="9"/>
      <c r="G45" s="9"/>
      <c r="H45" s="9"/>
      <c r="I45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39608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13</v>
      </c>
      <c r="C9" s="1" t="s">
        <v>17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5752</v>
      </c>
      <c r="C12" s="3">
        <v>5622</v>
      </c>
      <c r="D12" s="3">
        <v>5386</v>
      </c>
      <c r="E12" s="3">
        <v>5815</v>
      </c>
      <c r="F12" s="3">
        <v>5251</v>
      </c>
      <c r="G12" s="10">
        <f>AVERAGE(B12,C12,D12,E12,F12)</f>
        <v>5565.2</v>
      </c>
      <c r="H12" s="11">
        <f>STDEV(B12,C12,D12,E12,F12)</f>
        <v>240.49677752518846</v>
      </c>
      <c r="I12" s="12">
        <f>H12/G12*100</f>
        <v>4.3214399756556539</v>
      </c>
      <c r="J12" s="12">
        <f>(MAX(B12:F12)-MIN(B12:F12))/(2*G12)*100</f>
        <v>5.0672033350104222</v>
      </c>
    </row>
    <row r="13" spans="1:10" x14ac:dyDescent="0.2">
      <c r="A13" s="7"/>
      <c r="B13" s="9"/>
      <c r="C13" s="9"/>
      <c r="D13" s="9"/>
      <c r="E13" s="7" t="s">
        <v>27</v>
      </c>
      <c r="F13" s="13" t="s">
        <v>28</v>
      </c>
      <c r="G13" s="10">
        <f>AVERAGE(B12:F12)</f>
        <v>5565.2</v>
      </c>
      <c r="H13" s="11">
        <f>STDEV(B12:F12)</f>
        <v>240.49677752518846</v>
      </c>
      <c r="I13" s="12">
        <f>H13/G13*100</f>
        <v>4.3214399756556539</v>
      </c>
      <c r="J13" s="12">
        <f>(MAX(B12:F12)-MIN(B12:F12))/(2*G13)*100</f>
        <v>5.0672033350104222</v>
      </c>
    </row>
    <row r="14" spans="1:10" x14ac:dyDescent="0.2">
      <c r="A14" s="7"/>
      <c r="B14" s="9"/>
      <c r="C14" s="9"/>
      <c r="D14" s="9"/>
      <c r="E14" s="9"/>
      <c r="F14" s="9"/>
      <c r="I14" s="12"/>
    </row>
    <row r="15" spans="1:10" x14ac:dyDescent="0.2">
      <c r="A15" s="7"/>
      <c r="B15" s="9"/>
      <c r="C15" s="9"/>
      <c r="D15" s="9"/>
      <c r="E15" s="9"/>
      <c r="F15" s="9"/>
      <c r="G15" s="14" t="s">
        <v>29</v>
      </c>
      <c r="H15" s="11">
        <f>G13/D4</f>
        <v>185.50666666666666</v>
      </c>
      <c r="I15" s="3" t="s">
        <v>34</v>
      </c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1"/>
      <c r="B20" s="2"/>
      <c r="D20" s="1"/>
      <c r="G20" s="1"/>
    </row>
    <row r="21" spans="1:9" x14ac:dyDescent="0.2">
      <c r="A21" s="1"/>
      <c r="B21" s="3"/>
      <c r="D21" s="1"/>
      <c r="G21" s="1"/>
    </row>
    <row r="22" spans="1:9" x14ac:dyDescent="0.2">
      <c r="A22" s="1"/>
      <c r="B22" s="3"/>
    </row>
    <row r="23" spans="1:9" x14ac:dyDescent="0.2">
      <c r="A23" s="1"/>
      <c r="B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1"/>
      <c r="G26" s="6"/>
      <c r="H26" s="3"/>
    </row>
    <row r="27" spans="1:9" x14ac:dyDescent="0.2">
      <c r="A27" s="1"/>
      <c r="B27" s="3"/>
      <c r="C27" s="1"/>
    </row>
    <row r="28" spans="1:9" x14ac:dyDescent="0.2">
      <c r="A28" s="1"/>
      <c r="B28" s="3"/>
      <c r="C28" s="1"/>
    </row>
    <row r="29" spans="1:9" x14ac:dyDescent="0.2">
      <c r="A29" s="1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8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3"/>
      <c r="C32" s="3"/>
      <c r="D32" s="3"/>
      <c r="E32" s="3"/>
      <c r="F32" s="3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7"/>
      <c r="F41" s="13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9"/>
      <c r="H43" s="9"/>
      <c r="I43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39657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13</v>
      </c>
      <c r="C9" s="1" t="s">
        <v>17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5766</v>
      </c>
      <c r="C12" s="3">
        <v>5648</v>
      </c>
      <c r="D12" s="3">
        <v>5465</v>
      </c>
      <c r="E12" s="3">
        <v>5615</v>
      </c>
      <c r="F12" s="3">
        <v>5364</v>
      </c>
      <c r="G12" s="10">
        <f>AVERAGE(B12,C12,D12,E12,F12)</f>
        <v>5571.6</v>
      </c>
      <c r="H12" s="11">
        <f>STDEV(B12,C12,D12,E12,F12)</f>
        <v>158.09269432835913</v>
      </c>
      <c r="I12" s="12">
        <f>H12/G12*100</f>
        <v>2.8374738733641882</v>
      </c>
      <c r="J12" s="12">
        <f>(MAX(B12:F12)-MIN(B12:F12))/(2*G12)*100</f>
        <v>3.6075813051906094</v>
      </c>
    </row>
    <row r="13" spans="1:10" x14ac:dyDescent="0.2">
      <c r="A13" s="7"/>
      <c r="B13" s="9"/>
      <c r="C13" s="9"/>
      <c r="D13" s="9"/>
      <c r="E13" s="7" t="s">
        <v>27</v>
      </c>
      <c r="F13" s="13" t="s">
        <v>28</v>
      </c>
      <c r="G13" s="10">
        <f>AVERAGE(B12:F12)</f>
        <v>5571.6</v>
      </c>
      <c r="H13" s="11">
        <f>STDEV(B12:F12)</f>
        <v>158.09269432835913</v>
      </c>
      <c r="I13" s="12">
        <f>H13/G13*100</f>
        <v>2.8374738733641882</v>
      </c>
      <c r="J13" s="12">
        <f>(MAX(B12:F12)-MIN(B12:F12))/(2*G13)*100</f>
        <v>3.6075813051906094</v>
      </c>
    </row>
    <row r="14" spans="1:10" x14ac:dyDescent="0.2">
      <c r="A14" s="7"/>
      <c r="B14" s="9"/>
      <c r="C14" s="9"/>
      <c r="D14" s="9"/>
      <c r="E14" s="9"/>
      <c r="F14" s="9"/>
      <c r="I14" s="12"/>
    </row>
    <row r="15" spans="1:10" x14ac:dyDescent="0.2">
      <c r="A15" s="7"/>
      <c r="B15" s="9"/>
      <c r="C15" s="9"/>
      <c r="D15" s="9"/>
      <c r="E15" s="9"/>
      <c r="F15" s="9"/>
      <c r="G15" s="14" t="s">
        <v>29</v>
      </c>
      <c r="H15" s="11">
        <f>G13/D4</f>
        <v>185.72</v>
      </c>
      <c r="I15" s="3" t="s">
        <v>34</v>
      </c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1"/>
      <c r="B20" s="2"/>
      <c r="D20" s="1"/>
      <c r="G20" s="1"/>
    </row>
    <row r="21" spans="1:9" x14ac:dyDescent="0.2">
      <c r="A21" s="1"/>
      <c r="B21" s="3"/>
      <c r="D21" s="1"/>
      <c r="G21" s="1"/>
    </row>
    <row r="22" spans="1:9" x14ac:dyDescent="0.2">
      <c r="A22" s="1"/>
      <c r="B22" s="3"/>
    </row>
    <row r="23" spans="1:9" x14ac:dyDescent="0.2">
      <c r="A23" s="1"/>
      <c r="B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1"/>
      <c r="G26" s="6"/>
      <c r="H26" s="3"/>
    </row>
    <row r="27" spans="1:9" x14ac:dyDescent="0.2">
      <c r="A27" s="1"/>
      <c r="B27" s="3"/>
      <c r="C27" s="1"/>
    </row>
    <row r="28" spans="1:9" x14ac:dyDescent="0.2">
      <c r="A28" s="1"/>
      <c r="B28" s="3"/>
      <c r="C28" s="1"/>
    </row>
    <row r="29" spans="1:9" x14ac:dyDescent="0.2">
      <c r="A29" s="1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8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3"/>
      <c r="C32" s="3"/>
      <c r="D32" s="3"/>
      <c r="E32" s="3"/>
      <c r="F32" s="3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7"/>
      <c r="F41" s="13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9"/>
      <c r="H43" s="9"/>
      <c r="I43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39762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13</v>
      </c>
      <c r="C9" s="1" t="s">
        <v>17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6085</v>
      </c>
      <c r="C12" s="3">
        <v>5851</v>
      </c>
      <c r="D12" s="3">
        <v>5714</v>
      </c>
      <c r="E12" s="3">
        <v>6038</v>
      </c>
      <c r="F12" s="3">
        <v>5550</v>
      </c>
      <c r="G12" s="10">
        <f>AVERAGE(B12,C12,D12,E12,F12)</f>
        <v>5847.6</v>
      </c>
      <c r="H12" s="11">
        <f>STDEV(B12,C12,D12,E12,F12)</f>
        <v>223.06792687430436</v>
      </c>
      <c r="I12" s="12">
        <f>H12/G12*100</f>
        <v>3.8146919569448037</v>
      </c>
      <c r="J12" s="12">
        <f>(MAX(B12:F12)-MIN(B12:F12))/(2*G12)*100</f>
        <v>4.5745263013886035</v>
      </c>
    </row>
    <row r="13" spans="1:10" x14ac:dyDescent="0.2">
      <c r="A13" s="7"/>
      <c r="B13" s="9"/>
      <c r="C13" s="9"/>
      <c r="D13" s="9"/>
      <c r="E13" s="7" t="s">
        <v>27</v>
      </c>
      <c r="F13" s="13" t="s">
        <v>28</v>
      </c>
      <c r="G13" s="10">
        <f>AVERAGE(B12:F12)</f>
        <v>5847.6</v>
      </c>
      <c r="H13" s="11">
        <f>STDEV(B12:F12)</f>
        <v>223.06792687430436</v>
      </c>
      <c r="I13" s="12">
        <f>H13/G13*100</f>
        <v>3.8146919569448037</v>
      </c>
      <c r="J13" s="12">
        <f>(MAX(B12:F12)-MIN(B12:F12))/(2*G13)*100</f>
        <v>4.5745263013886035</v>
      </c>
    </row>
    <row r="14" spans="1:10" x14ac:dyDescent="0.2">
      <c r="A14" s="7"/>
      <c r="B14" s="9"/>
      <c r="C14" s="9"/>
      <c r="D14" s="9"/>
      <c r="E14" s="9"/>
      <c r="F14" s="9"/>
      <c r="I14" s="12"/>
    </row>
    <row r="15" spans="1:10" x14ac:dyDescent="0.2">
      <c r="A15" s="7"/>
      <c r="B15" s="9"/>
      <c r="C15" s="9"/>
      <c r="D15" s="9"/>
      <c r="E15" s="9"/>
      <c r="F15" s="9"/>
      <c r="G15" s="14" t="s">
        <v>29</v>
      </c>
      <c r="H15" s="11">
        <f>G13/D4</f>
        <v>194.92000000000002</v>
      </c>
      <c r="I15" s="3" t="s">
        <v>34</v>
      </c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1"/>
      <c r="B20" s="2"/>
      <c r="D20" s="1"/>
      <c r="G20" s="1"/>
    </row>
    <row r="21" spans="1:9" x14ac:dyDescent="0.2">
      <c r="A21" s="1"/>
      <c r="B21" s="3"/>
      <c r="D21" s="1"/>
      <c r="G21" s="1"/>
    </row>
    <row r="22" spans="1:9" x14ac:dyDescent="0.2">
      <c r="A22" s="1"/>
      <c r="B22" s="3"/>
    </row>
    <row r="23" spans="1:9" x14ac:dyDescent="0.2">
      <c r="A23" s="1"/>
      <c r="B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1"/>
      <c r="G26" s="6"/>
      <c r="H26" s="3"/>
    </row>
    <row r="27" spans="1:9" x14ac:dyDescent="0.2">
      <c r="A27" s="1"/>
      <c r="B27" s="3"/>
      <c r="C27" s="1"/>
    </row>
    <row r="28" spans="1:9" x14ac:dyDescent="0.2">
      <c r="A28" s="1"/>
      <c r="B28" s="3"/>
      <c r="C28" s="1"/>
    </row>
    <row r="29" spans="1:9" x14ac:dyDescent="0.2">
      <c r="A29" s="1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8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3"/>
      <c r="C32" s="3"/>
      <c r="D32" s="3"/>
      <c r="E32" s="3"/>
      <c r="F32" s="3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7"/>
      <c r="F41" s="13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9"/>
      <c r="H43" s="9"/>
      <c r="I43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H5" sqref="H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39820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13</v>
      </c>
      <c r="C9" s="1" t="s">
        <v>17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7149</v>
      </c>
      <c r="C12" s="3">
        <v>6789</v>
      </c>
      <c r="D12" s="3">
        <v>6725</v>
      </c>
      <c r="E12" s="3">
        <v>7213</v>
      </c>
      <c r="F12" s="3">
        <v>6560</v>
      </c>
      <c r="G12" s="10">
        <f>AVERAGE(B12,C12,D12,E12,F12)</f>
        <v>6887.2</v>
      </c>
      <c r="H12" s="11">
        <f>STDEV(B12,C12,D12,E12,F12)</f>
        <v>281.82299409381056</v>
      </c>
      <c r="I12" s="12">
        <f>H12/G12*100</f>
        <v>4.0919821421450013</v>
      </c>
      <c r="J12" s="12">
        <f>(MAX(B12:F12)-MIN(B12:F12))/(2*G12)*100</f>
        <v>4.7406783598559645</v>
      </c>
    </row>
    <row r="13" spans="1:10" x14ac:dyDescent="0.2">
      <c r="A13" s="7"/>
      <c r="B13" s="9"/>
      <c r="C13" s="9"/>
      <c r="D13" s="9"/>
      <c r="E13" s="7" t="s">
        <v>27</v>
      </c>
      <c r="F13" s="13" t="s">
        <v>28</v>
      </c>
      <c r="G13" s="10">
        <f>AVERAGE(B12:F12)</f>
        <v>6887.2</v>
      </c>
      <c r="H13" s="11">
        <f>STDEV(B12:F12)</f>
        <v>281.82299409381056</v>
      </c>
      <c r="I13" s="12">
        <f>H13/G13*100</f>
        <v>4.0919821421450013</v>
      </c>
      <c r="J13" s="12">
        <f>(MAX(B12:F12)-MIN(B12:F12))/(2*G13)*100</f>
        <v>4.7406783598559645</v>
      </c>
    </row>
    <row r="14" spans="1:10" x14ac:dyDescent="0.2">
      <c r="A14" s="7"/>
      <c r="B14" s="9"/>
      <c r="C14" s="9"/>
      <c r="D14" s="9"/>
      <c r="E14" s="9"/>
      <c r="F14" s="9"/>
      <c r="I14" s="12"/>
    </row>
    <row r="15" spans="1:10" x14ac:dyDescent="0.2">
      <c r="A15" s="7"/>
      <c r="B15" s="9"/>
      <c r="C15" s="9"/>
      <c r="D15" s="9"/>
      <c r="E15" s="9"/>
      <c r="F15" s="9"/>
      <c r="G15" s="14" t="s">
        <v>29</v>
      </c>
      <c r="H15" s="11">
        <f>G13/D4</f>
        <v>229.57333333333332</v>
      </c>
      <c r="I15" s="3" t="s">
        <v>34</v>
      </c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1"/>
      <c r="B20" s="2"/>
      <c r="D20" s="1"/>
      <c r="G20" s="1"/>
    </row>
    <row r="21" spans="1:9" x14ac:dyDescent="0.2">
      <c r="A21" s="1"/>
      <c r="B21" s="3"/>
      <c r="D21" s="1"/>
      <c r="G21" s="1"/>
    </row>
    <row r="22" spans="1:9" x14ac:dyDescent="0.2">
      <c r="A22" s="1"/>
      <c r="B22" s="3"/>
    </row>
    <row r="23" spans="1:9" x14ac:dyDescent="0.2">
      <c r="A23" s="1"/>
      <c r="B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1"/>
      <c r="G26" s="6"/>
      <c r="H26" s="3"/>
    </row>
    <row r="27" spans="1:9" x14ac:dyDescent="0.2">
      <c r="A27" s="1"/>
      <c r="B27" s="3"/>
      <c r="C27" s="1"/>
    </row>
    <row r="28" spans="1:9" x14ac:dyDescent="0.2">
      <c r="A28" s="1"/>
      <c r="B28" s="3"/>
      <c r="C28" s="1"/>
    </row>
    <row r="29" spans="1:9" x14ac:dyDescent="0.2">
      <c r="A29" s="1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8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3"/>
      <c r="C32" s="3"/>
      <c r="D32" s="3"/>
      <c r="E32" s="3"/>
      <c r="F32" s="3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7"/>
      <c r="F41" s="13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9"/>
      <c r="H43" s="9"/>
      <c r="I43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39930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7687</v>
      </c>
      <c r="C12" s="3">
        <v>7426</v>
      </c>
      <c r="D12" s="3">
        <v>7466</v>
      </c>
      <c r="E12" s="3">
        <v>7544</v>
      </c>
      <c r="F12" s="3">
        <v>7007</v>
      </c>
      <c r="G12" s="10">
        <f>AVERAGE(B12,C12,D12,E12,F12)</f>
        <v>7426</v>
      </c>
      <c r="H12" s="11">
        <f>STDEV(B12,C12,D12,E12,F12)</f>
        <v>254.56138748836202</v>
      </c>
      <c r="I12" s="12">
        <f>H12/G12*100</f>
        <v>3.4279745150600864</v>
      </c>
      <c r="J12" s="12">
        <f>(MAX(B12:F12)-MIN(B12:F12))/(2*G12)*100</f>
        <v>4.5785079450579049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247.53333333333333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40031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7718</v>
      </c>
      <c r="C12" s="3">
        <v>7607</v>
      </c>
      <c r="D12" s="3">
        <v>7441</v>
      </c>
      <c r="E12" s="3">
        <v>7606</v>
      </c>
      <c r="F12" s="3">
        <v>7078</v>
      </c>
      <c r="G12" s="10">
        <f>AVERAGE(B12,C12,D12,E12,F12)</f>
        <v>7490</v>
      </c>
      <c r="H12" s="11">
        <f>STDEV(B12,C12,D12,E12,F12)</f>
        <v>250.63619052323628</v>
      </c>
      <c r="I12" s="12">
        <f>H12/G12*100</f>
        <v>3.3462775770792561</v>
      </c>
      <c r="J12" s="12">
        <f>(MAX(B12:F12)-MIN(B12:F12))/(2*G12)*100</f>
        <v>4.2723631508678235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249.66666666666666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40141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7320</v>
      </c>
      <c r="C12" s="3">
        <v>7060</v>
      </c>
      <c r="D12" s="3">
        <v>7060</v>
      </c>
      <c r="E12" s="3">
        <v>7110</v>
      </c>
      <c r="F12" s="3">
        <v>6990</v>
      </c>
      <c r="G12" s="10">
        <f>AVERAGE(B12,C12,D12,E12,F12)</f>
        <v>7108</v>
      </c>
      <c r="H12" s="11">
        <f>STDEV(B12,C12,D12,E12,F12)</f>
        <v>125.9761882261882</v>
      </c>
      <c r="I12" s="12">
        <f>H12/G12*100</f>
        <v>1.7723155349773243</v>
      </c>
      <c r="J12" s="12">
        <f>(MAX(B12:F12)-MIN(B12:F12))/(2*G12)*100</f>
        <v>2.3213280810354529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236.93333333333334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40225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7318</v>
      </c>
      <c r="C12" s="3">
        <v>7605</v>
      </c>
      <c r="D12" s="3">
        <v>7367</v>
      </c>
      <c r="E12" s="3">
        <v>6930</v>
      </c>
      <c r="F12" s="3">
        <v>7103</v>
      </c>
      <c r="G12" s="10">
        <f>AVERAGE(B12,C12,D12,E12,F12)</f>
        <v>7264.6</v>
      </c>
      <c r="H12" s="11">
        <f>STDEV(B12,C12,D12,E12,F12)</f>
        <v>258.49622821232811</v>
      </c>
      <c r="I12" s="12">
        <f>H12/G12*100</f>
        <v>3.5582995376528386</v>
      </c>
      <c r="J12" s="12">
        <f>(MAX(B12:F12)-MIN(B12:F12))/(2*G12)*100</f>
        <v>4.6458167001624311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242.15333333333334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workbookViewId="0">
      <selection activeCell="H5" sqref="H5"/>
    </sheetView>
  </sheetViews>
  <sheetFormatPr defaultRowHeight="12.75" x14ac:dyDescent="0.2"/>
  <sheetData>
    <row r="1" spans="1:10" x14ac:dyDescent="0.2">
      <c r="A1" s="1" t="s">
        <v>0</v>
      </c>
      <c r="B1" s="2">
        <v>38512</v>
      </c>
      <c r="D1" s="1" t="s">
        <v>1</v>
      </c>
      <c r="E1" t="s">
        <v>37</v>
      </c>
      <c r="G1" s="1" t="s">
        <v>32</v>
      </c>
      <c r="H1" t="s">
        <v>31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41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2</v>
      </c>
      <c r="B12" s="3">
        <v>8526</v>
      </c>
      <c r="C12" s="3">
        <v>8791</v>
      </c>
      <c r="D12" s="3">
        <v>9164</v>
      </c>
      <c r="E12" s="3">
        <v>8801</v>
      </c>
      <c r="F12" s="3">
        <v>8556</v>
      </c>
      <c r="G12" s="10">
        <f>AVERAGE(B12,C12,D12,E12,F12)</f>
        <v>8767.6</v>
      </c>
      <c r="H12" s="11">
        <f>STDEV(B12,C12,D12,E12,F12)</f>
        <v>255.90095740344543</v>
      </c>
      <c r="I12" s="12">
        <f>H12/G12*100</f>
        <v>2.9187115904403189</v>
      </c>
      <c r="J12" s="12">
        <f>(MAX(B12:F12)-MIN(B12:F12))/(2*G12)*100</f>
        <v>3.6383959122222724</v>
      </c>
    </row>
    <row r="13" spans="1:10" x14ac:dyDescent="0.2">
      <c r="A13" s="7">
        <v>8</v>
      </c>
      <c r="B13" s="9">
        <v>8045</v>
      </c>
      <c r="C13" s="9">
        <v>8312</v>
      </c>
      <c r="D13" s="9">
        <v>8618</v>
      </c>
      <c r="E13" s="9">
        <v>8242</v>
      </c>
      <c r="F13" s="9">
        <v>7997</v>
      </c>
      <c r="G13" s="10">
        <f>AVERAGE(B13:F13)</f>
        <v>8242.7999999999993</v>
      </c>
      <c r="H13" s="11">
        <f>STDEV(B13:F13)</f>
        <v>247.5413096838586</v>
      </c>
      <c r="I13" s="12">
        <f>H13/G13*100</f>
        <v>3.0031216295901713</v>
      </c>
      <c r="J13" s="12">
        <f>(MAX(B13:F13)-MIN(B13:F13))/(2*G13)*100</f>
        <v>3.7669238608239923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8505.2000000000007</v>
      </c>
      <c r="H14" s="11">
        <f>STDEV(B12:F13)</f>
        <v>364.47612328442648</v>
      </c>
      <c r="I14" s="12">
        <f>H14/G14*100</f>
        <v>4.2853327762360252</v>
      </c>
      <c r="J14" s="12">
        <f>(MAX(B12:F13)-MIN(B12:F13))/(2*G14)*100</f>
        <v>6.8605088651648396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283.50666666666672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217" r:id="rId4">
          <objectPr defaultSize="0" autoPict="0" r:id="rId5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9217" r:id="rId4"/>
      </mc:Fallback>
    </mc:AlternateContent>
    <mc:AlternateContent xmlns:mc="http://schemas.openxmlformats.org/markup-compatibility/2006">
      <mc:Choice Requires="x14">
        <oleObject progId="Paint.Picture" shapeId="9218" r:id="rId6">
          <objectPr defaultSize="0" autoPict="0" r:id="rId7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9218" r:id="rId6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40322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55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7914</v>
      </c>
      <c r="C12" s="3">
        <v>8047</v>
      </c>
      <c r="D12" s="3">
        <v>8260</v>
      </c>
      <c r="E12" s="3">
        <v>8153</v>
      </c>
      <c r="F12" s="3">
        <v>7745</v>
      </c>
      <c r="G12" s="10">
        <f>AVERAGE(B12,C12,D12,E12,F12)</f>
        <v>8023.8</v>
      </c>
      <c r="H12" s="11">
        <f>STDEV(B12,C12,D12,E12,F12)</f>
        <v>201.74662326790008</v>
      </c>
      <c r="I12" s="12">
        <f>H12/G12*100</f>
        <v>2.5143525918878846</v>
      </c>
      <c r="J12" s="12">
        <f>(MAX(B12:F12)-MIN(B12:F12))/(2*G12)*100</f>
        <v>3.209202622198958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267.45999999999998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40408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7996</v>
      </c>
      <c r="C12" s="3">
        <v>8248</v>
      </c>
      <c r="D12" s="3">
        <v>8216</v>
      </c>
      <c r="E12" s="3">
        <v>8665</v>
      </c>
      <c r="F12" s="3">
        <v>8656</v>
      </c>
      <c r="G12" s="10">
        <f>AVERAGE(B12,C12,D12,E12,F12)</f>
        <v>8356.2000000000007</v>
      </c>
      <c r="H12" s="11">
        <f>STDEV(B12,C12,D12,E12,F12)</f>
        <v>294.2553313025951</v>
      </c>
      <c r="I12" s="12">
        <f>H12/G12*100</f>
        <v>3.5214012505994958</v>
      </c>
      <c r="J12" s="12">
        <f>(MAX(B12:F12)-MIN(B12:F12))/(2*G12)*100</f>
        <v>4.0030157248510081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278.54000000000002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40466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8048</v>
      </c>
      <c r="C12" s="3">
        <v>8079</v>
      </c>
      <c r="D12" s="3">
        <v>7919</v>
      </c>
      <c r="E12" s="3">
        <v>8816</v>
      </c>
      <c r="F12" s="3">
        <v>8403</v>
      </c>
      <c r="G12" s="10">
        <f>AVERAGE(B12,C12,D12,E12,F12)</f>
        <v>8253</v>
      </c>
      <c r="H12" s="11">
        <f>STDEV(B12,C12,D12,E12,F12)</f>
        <v>361.706372628407</v>
      </c>
      <c r="I12" s="12">
        <f>H12/G12*100</f>
        <v>4.3827259496959527</v>
      </c>
      <c r="J12" s="12">
        <f>(MAX(B12:F12)-MIN(B12:F12))/(2*G12)*100</f>
        <v>5.4343874954561979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275.10000000000002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40550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5659</v>
      </c>
      <c r="C12" s="3">
        <v>5752</v>
      </c>
      <c r="D12" s="3">
        <v>5845</v>
      </c>
      <c r="E12" s="3">
        <v>6331</v>
      </c>
      <c r="F12" s="3">
        <v>6295</v>
      </c>
      <c r="G12" s="10">
        <f>AVERAGE(B12,C12,D12,E12,F12)</f>
        <v>5976.4</v>
      </c>
      <c r="H12" s="11">
        <f>STDEV(B12,C12,D12,E12,F12)</f>
        <v>314.48815557982465</v>
      </c>
      <c r="I12" s="12">
        <f>H12/G12*100</f>
        <v>5.2621671169905744</v>
      </c>
      <c r="J12" s="12">
        <f>(MAX(B12:F12)-MIN(B12:F12))/(2*G12)*100</f>
        <v>5.6221136470115791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199.21333333333331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40666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6239</v>
      </c>
      <c r="C12" s="3">
        <v>6330</v>
      </c>
      <c r="D12" s="3">
        <v>6462</v>
      </c>
      <c r="E12" s="3">
        <v>7421</v>
      </c>
      <c r="F12" s="3">
        <v>6205</v>
      </c>
      <c r="G12" s="10">
        <f>AVERAGE(B12,C12,D12,E12,F12)</f>
        <v>6531.4</v>
      </c>
      <c r="H12" s="11">
        <f>STDEV(B12,C12,D12,E12,F12)</f>
        <v>507.14918909527989</v>
      </c>
      <c r="I12" s="12">
        <f>H12/G12*100</f>
        <v>7.7647853307909465</v>
      </c>
      <c r="J12" s="12">
        <f>(MAX(B12:F12)-MIN(B12:F12))/(2*G12)*100</f>
        <v>9.3088771166977988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217.71333333333331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40750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6240</v>
      </c>
      <c r="C12" s="3">
        <v>6081</v>
      </c>
      <c r="D12" s="3">
        <v>6170</v>
      </c>
      <c r="E12" s="3">
        <v>6660</v>
      </c>
      <c r="F12" s="3">
        <v>6530</v>
      </c>
      <c r="G12" s="10">
        <f>AVERAGE(B12,C12,D12,E12,F12)</f>
        <v>6336.2</v>
      </c>
      <c r="H12" s="11">
        <f>STDEV(B12,C12,D12,E12,F12)</f>
        <v>247.18859196977516</v>
      </c>
      <c r="I12" s="12">
        <f>H12/G12*100</f>
        <v>3.9012119562162684</v>
      </c>
      <c r="J12" s="12">
        <f>(MAX(B12:F12)-MIN(B12:F12))/(2*G12)*100</f>
        <v>4.5689845648811591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211.20666666666665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40848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6085</v>
      </c>
      <c r="C12" s="3">
        <v>5877</v>
      </c>
      <c r="D12" s="3">
        <v>5892</v>
      </c>
      <c r="E12" s="3">
        <v>6315</v>
      </c>
      <c r="F12" s="3">
        <v>6485</v>
      </c>
      <c r="G12" s="10">
        <f>AVERAGE(B12,C12,D12,E12,F12)</f>
        <v>6130.8</v>
      </c>
      <c r="H12" s="11">
        <f>STDEV(B12,C12,D12,E12,F12)</f>
        <v>265.95337937315253</v>
      </c>
      <c r="I12" s="12">
        <f>H12/G12*100</f>
        <v>4.3379881805498881</v>
      </c>
      <c r="J12" s="12">
        <f>(MAX(B12:F12)-MIN(B12:F12))/(2*G12)*100</f>
        <v>4.9585698440660266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204.36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40917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6326</v>
      </c>
      <c r="C12" s="3">
        <v>5751</v>
      </c>
      <c r="D12" s="3">
        <v>5705</v>
      </c>
      <c r="E12" s="3">
        <v>7113</v>
      </c>
      <c r="F12" s="3">
        <v>7050</v>
      </c>
      <c r="G12" s="10">
        <f>AVERAGE(B12,C12,D12,E12,F12)</f>
        <v>6389</v>
      </c>
      <c r="H12" s="11">
        <f>STDEV(B12,C12,D12,E12,F12)</f>
        <v>678.22673200044244</v>
      </c>
      <c r="I12" s="12">
        <f>H12/G12*100</f>
        <v>10.615538143691383</v>
      </c>
      <c r="J12" s="12">
        <f>(MAX(B12:F12)-MIN(B12:F12))/(2*G12)*100</f>
        <v>11.01893880106433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212.96666666666667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41066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6114</v>
      </c>
      <c r="C12" s="3">
        <v>5863</v>
      </c>
      <c r="D12" s="3">
        <v>5913</v>
      </c>
      <c r="E12" s="3">
        <v>6670</v>
      </c>
      <c r="F12" s="3">
        <v>6273</v>
      </c>
      <c r="G12" s="10">
        <f>AVERAGE(B12,C12,D12,E12,F12)</f>
        <v>6166.6</v>
      </c>
      <c r="H12" s="11">
        <f>STDEV(B12,C12,D12,E12,F12)</f>
        <v>325.57072964257708</v>
      </c>
      <c r="I12" s="12">
        <f>H12/G12*100</f>
        <v>5.2795824221220293</v>
      </c>
      <c r="J12" s="12">
        <f>(MAX(B12:F12)-MIN(B12:F12))/(2*G12)*100</f>
        <v>6.5433139817727763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205.55333333333334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41109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5576</v>
      </c>
      <c r="C12" s="3">
        <v>5508</v>
      </c>
      <c r="D12" s="3">
        <v>5298</v>
      </c>
      <c r="E12" s="3">
        <v>6515</v>
      </c>
      <c r="F12" s="3">
        <v>5247</v>
      </c>
      <c r="G12" s="10">
        <f>AVERAGE(B12,C12,D12,E12,F12)</f>
        <v>5628.8</v>
      </c>
      <c r="H12" s="11">
        <f>STDEV(B12,C12,D12,E12,F12)</f>
        <v>514.27881542991838</v>
      </c>
      <c r="I12" s="12">
        <f>H12/G12*100</f>
        <v>9.1365622411511929</v>
      </c>
      <c r="J12" s="12">
        <f>(MAX(B12:F12)-MIN(B12:F12))/(2*G12)*100</f>
        <v>11.263501989766912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187.62666666666667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workbookViewId="0">
      <selection activeCell="H16" sqref="H16"/>
    </sheetView>
  </sheetViews>
  <sheetFormatPr defaultRowHeight="12.75" x14ac:dyDescent="0.2"/>
  <sheetData>
    <row r="1" spans="1:10" x14ac:dyDescent="0.2">
      <c r="A1" s="1" t="s">
        <v>0</v>
      </c>
      <c r="B1" s="2">
        <v>38513</v>
      </c>
      <c r="D1" s="1" t="s">
        <v>1</v>
      </c>
      <c r="E1" t="s">
        <v>37</v>
      </c>
      <c r="G1" s="1" t="s">
        <v>32</v>
      </c>
      <c r="H1" t="s">
        <v>31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40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2</v>
      </c>
      <c r="B12" s="3">
        <v>9420</v>
      </c>
      <c r="C12" s="3">
        <v>9123</v>
      </c>
      <c r="D12" s="3">
        <v>10435</v>
      </c>
      <c r="E12" s="3">
        <v>9259</v>
      </c>
      <c r="F12" s="3">
        <v>9738</v>
      </c>
      <c r="G12" s="10">
        <f>AVERAGE(B12,C12,D12,E12,F12)</f>
        <v>9595</v>
      </c>
      <c r="H12" s="11">
        <f>STDEV(B12,C12,D12,E12,F12)</f>
        <v>522.5787022066628</v>
      </c>
      <c r="I12" s="12">
        <f>H12/G12*100</f>
        <v>5.4463647963174866</v>
      </c>
      <c r="J12" s="12">
        <f>(MAX(B12:F12)-MIN(B12:F12))/(2*G12)*100</f>
        <v>6.8368942157373631</v>
      </c>
    </row>
    <row r="13" spans="1:10" x14ac:dyDescent="0.2">
      <c r="A13" s="7">
        <v>8</v>
      </c>
      <c r="B13" s="9">
        <v>8768</v>
      </c>
      <c r="C13" s="9">
        <v>8356</v>
      </c>
      <c r="D13" s="9">
        <v>9771</v>
      </c>
      <c r="E13" s="9">
        <v>8679</v>
      </c>
      <c r="F13" s="9">
        <v>8920</v>
      </c>
      <c r="G13" s="10">
        <f>AVERAGE(B13:F13)</f>
        <v>8898.7999999999993</v>
      </c>
      <c r="H13" s="11">
        <f>STDEV(B13:F13)</f>
        <v>529.44187594107052</v>
      </c>
      <c r="I13" s="12">
        <f>H13/G13*100</f>
        <v>5.9495873144813967</v>
      </c>
      <c r="J13" s="12">
        <f>(MAX(B13:F13)-MIN(B13:F13))/(2*G13)*100</f>
        <v>7.9505101811480214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9246.9</v>
      </c>
      <c r="H14" s="11">
        <f>STDEV(B12:F13)</f>
        <v>616.92110966926361</v>
      </c>
      <c r="I14" s="12">
        <f>H14/G14*100</f>
        <v>6.6716533072625817</v>
      </c>
      <c r="J14" s="12">
        <f>(MAX(B12:F13)-MIN(B12:F13))/(2*G14)*100</f>
        <v>11.24160529474743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308.22999999999996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0241" r:id="rId4">
          <objectPr defaultSize="0" autoPict="0" r:id="rId5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0241" r:id="rId4"/>
      </mc:Fallback>
    </mc:AlternateContent>
    <mc:AlternateContent xmlns:mc="http://schemas.openxmlformats.org/markup-compatibility/2006">
      <mc:Choice Requires="x14">
        <oleObject progId="Paint.Picture" shapeId="10242" r:id="rId6">
          <objectPr defaultSize="0" autoPict="0" r:id="rId7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0242" r:id="rId6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41262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6014</v>
      </c>
      <c r="C12" s="3">
        <v>6087</v>
      </c>
      <c r="D12" s="3">
        <v>5962</v>
      </c>
      <c r="E12" s="3">
        <v>6539</v>
      </c>
      <c r="F12" s="3">
        <v>6085</v>
      </c>
      <c r="G12" s="10">
        <f>AVERAGE(B12,C12,D12,E12,F12)</f>
        <v>6137.4</v>
      </c>
      <c r="H12" s="11">
        <f>STDEV(B12,C12,D12,E12,F12)</f>
        <v>230.52179940300655</v>
      </c>
      <c r="I12" s="12">
        <f>H12/G12*100</f>
        <v>3.7560171962558502</v>
      </c>
      <c r="J12" s="12">
        <f>(MAX(B12:F12)-MIN(B12:F12))/(2*G12)*100</f>
        <v>4.7006875875778018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204.57999999999998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41277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5986</v>
      </c>
      <c r="C12" s="3">
        <v>6088</v>
      </c>
      <c r="D12" s="3">
        <v>5992</v>
      </c>
      <c r="E12" s="3">
        <v>6723</v>
      </c>
      <c r="F12" s="3">
        <v>6048</v>
      </c>
      <c r="G12" s="10">
        <f>AVERAGE(B12,C12,D12,E12,F12)</f>
        <v>6167.4</v>
      </c>
      <c r="H12" s="11">
        <f>STDEV(B12,C12,D12,E12,F12)</f>
        <v>313.41793184181404</v>
      </c>
      <c r="I12" s="12">
        <f>H12/G12*100</f>
        <v>5.0818486208420737</v>
      </c>
      <c r="J12" s="12">
        <f>(MAX(B12:F12)-MIN(B12:F12))/(2*G12)*100</f>
        <v>5.9749651392807346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205.57999999999998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41372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6340</v>
      </c>
      <c r="C12" s="3">
        <v>6559</v>
      </c>
      <c r="D12" s="3">
        <v>6369</v>
      </c>
      <c r="E12" s="3">
        <v>7142</v>
      </c>
      <c r="F12" s="3">
        <v>6100</v>
      </c>
      <c r="G12" s="10">
        <f>AVERAGE(B12,C12,D12,E12,F12)</f>
        <v>6502</v>
      </c>
      <c r="H12" s="11">
        <f>STDEV(B12,C12,D12,E12,F12)</f>
        <v>393.18761425050002</v>
      </c>
      <c r="I12" s="12">
        <f>H12/G12*100</f>
        <v>6.0471795486081215</v>
      </c>
      <c r="J12" s="12">
        <f>(MAX(B12:F12)-MIN(B12:F12))/(2*G12)*100</f>
        <v>8.0129191018148269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216.73333333333332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41481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6288</v>
      </c>
      <c r="C12" s="3">
        <v>6480</v>
      </c>
      <c r="D12" s="3">
        <v>6283</v>
      </c>
      <c r="E12" s="3">
        <v>7546</v>
      </c>
      <c r="F12" s="3">
        <v>6010</v>
      </c>
      <c r="G12" s="10">
        <f>AVERAGE(B12,C12,D12,E12,F12)</f>
        <v>6521.4</v>
      </c>
      <c r="H12" s="11">
        <f>STDEV(B12,C12,D12,E12,F12)</f>
        <v>596.73260343306197</v>
      </c>
      <c r="I12" s="12">
        <f>H12/G12*100</f>
        <v>9.150375738845371</v>
      </c>
      <c r="J12" s="12">
        <f>(MAX(B12:F12)-MIN(B12:F12))/(2*G12)*100</f>
        <v>11.776612383843961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217.38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41561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6424</v>
      </c>
      <c r="C12" s="3">
        <v>6466</v>
      </c>
      <c r="D12" s="3">
        <v>6386</v>
      </c>
      <c r="E12" s="3">
        <v>7599</v>
      </c>
      <c r="F12" s="3">
        <v>6010</v>
      </c>
      <c r="G12" s="10">
        <f>AVERAGE(B12,C12,D12,E12,F12)</f>
        <v>6577</v>
      </c>
      <c r="H12" s="11">
        <f>STDEV(B12,C12,D12,E12,F12)</f>
        <v>599.62154731130204</v>
      </c>
      <c r="I12" s="12">
        <f>H12/G12*100</f>
        <v>9.1169461351878063</v>
      </c>
      <c r="J12" s="12">
        <f>(MAX(B12:F12)-MIN(B12:F12))/(2*G12)*100</f>
        <v>12.079975672799147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219.23333333333332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41680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6420</v>
      </c>
      <c r="C12" s="3">
        <v>6470</v>
      </c>
      <c r="D12" s="3">
        <v>6337</v>
      </c>
      <c r="E12" s="3">
        <v>7448</v>
      </c>
      <c r="F12" s="3">
        <v>6029</v>
      </c>
      <c r="G12" s="10">
        <f>AVERAGE(B12,C12,D12,E12,F12)</f>
        <v>6540.8</v>
      </c>
      <c r="H12" s="11">
        <f>STDEV(B12,C12,D12,E12,F12)</f>
        <v>535.27815199202746</v>
      </c>
      <c r="I12" s="12">
        <f>H12/G12*100</f>
        <v>8.1836801613262509</v>
      </c>
      <c r="J12" s="12">
        <f>(MAX(B12:F12)-MIN(B12:F12))/(2*G12)*100</f>
        <v>10.847296966731898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218.02666666666667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5" sqref="H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41759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5869</v>
      </c>
      <c r="C12" s="3">
        <v>5533</v>
      </c>
      <c r="D12" s="3">
        <v>5808</v>
      </c>
      <c r="E12" s="3">
        <v>6734</v>
      </c>
      <c r="F12" s="3">
        <v>6179</v>
      </c>
      <c r="G12" s="10">
        <f>AVERAGE(B12,C12,D12,E12,F12)</f>
        <v>6024.6</v>
      </c>
      <c r="H12" s="11">
        <f>STDEV(B12,C12,D12,E12,F12)</f>
        <v>458.2262541583579</v>
      </c>
      <c r="I12" s="12">
        <f>H12/G12*100</f>
        <v>7.6059199641197406</v>
      </c>
      <c r="J12" s="12">
        <f>(MAX(B12:F12)-MIN(B12:F12))/(2*G12)*100</f>
        <v>9.9674667197822249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200.82000000000002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28" sqref="J28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41838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6012</v>
      </c>
      <c r="C12" s="3">
        <v>5388</v>
      </c>
      <c r="D12" s="3">
        <v>5646</v>
      </c>
      <c r="E12" s="3">
        <v>7536</v>
      </c>
      <c r="F12" s="3">
        <v>5772</v>
      </c>
      <c r="G12" s="10">
        <f>AVERAGE(B12,C12,D12,E12,F12)</f>
        <v>6070.8</v>
      </c>
      <c r="H12" s="11">
        <f>STDEV(B12,C12,D12,E12,F12)</f>
        <v>849.44405348439693</v>
      </c>
      <c r="I12" s="12">
        <f>H12/G12*100</f>
        <v>13.992291847604877</v>
      </c>
      <c r="J12" s="12">
        <f>(MAX(B12:F12)-MIN(B12:F12))/(2*G12)*100</f>
        <v>17.69124332872109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202.36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12" sqref="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41949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5269</v>
      </c>
      <c r="C12" s="3">
        <v>5102</v>
      </c>
      <c r="D12" s="3">
        <v>5463</v>
      </c>
      <c r="E12" s="3">
        <v>6335</v>
      </c>
      <c r="F12" s="3">
        <v>4902</v>
      </c>
      <c r="G12" s="10">
        <f>AVERAGE(B12,C12,D12,E12,F12)</f>
        <v>5414.2</v>
      </c>
      <c r="H12" s="11">
        <f>STDEV(B12,C12,D12,E12,F12)</f>
        <v>554.78707627341146</v>
      </c>
      <c r="I12" s="12">
        <f>H12/G12*100</f>
        <v>10.246889222293442</v>
      </c>
      <c r="J12" s="12">
        <f>(MAX(B12:F12)-MIN(B12:F12))/(2*G12)*100</f>
        <v>13.233718739610653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180.47333333333333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14" sqref="J14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42025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6099</v>
      </c>
      <c r="C12" s="3">
        <v>6020</v>
      </c>
      <c r="D12" s="3">
        <v>5834</v>
      </c>
      <c r="E12" s="3">
        <v>6937</v>
      </c>
      <c r="F12" s="3">
        <v>5606</v>
      </c>
      <c r="G12" s="10">
        <f>AVERAGE(B12,C12,D12,E12,F12)</f>
        <v>6099.2</v>
      </c>
      <c r="H12" s="11">
        <f>STDEV(B12,C12,D12,E12,F12)</f>
        <v>505.41042727668372</v>
      </c>
      <c r="I12" s="12">
        <f>H12/G12*100</f>
        <v>8.2865035951712311</v>
      </c>
      <c r="J12" s="12">
        <f>(MAX(B12:F12)-MIN(B12:F12))/(2*G12)*100</f>
        <v>10.91126705141658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203.30666666666667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workbookViewId="0">
      <selection activeCell="H5" sqref="H5"/>
    </sheetView>
  </sheetViews>
  <sheetFormatPr defaultRowHeight="12.75" x14ac:dyDescent="0.2"/>
  <sheetData>
    <row r="1" spans="1:10" x14ac:dyDescent="0.2">
      <c r="A1" s="1" t="s">
        <v>0</v>
      </c>
      <c r="B1" s="2">
        <v>38518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40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2</v>
      </c>
      <c r="B12" s="3">
        <v>8376</v>
      </c>
      <c r="C12" s="3">
        <v>8880</v>
      </c>
      <c r="D12" s="3">
        <v>9614</v>
      </c>
      <c r="E12" s="3">
        <v>8772</v>
      </c>
      <c r="F12" s="3">
        <v>9089</v>
      </c>
      <c r="G12" s="10">
        <f>AVERAGE(B12,C12,D12,E12,F12)</f>
        <v>8946.2000000000007</v>
      </c>
      <c r="H12" s="11">
        <f>STDEV(B12,C12,D12,E12,F12)</f>
        <v>454.47904242110002</v>
      </c>
      <c r="I12" s="12">
        <f>H12/G12*100</f>
        <v>5.0801350564608434</v>
      </c>
      <c r="J12" s="12">
        <f>(MAX(B12:F12)-MIN(B12:F12))/(2*G12)*100</f>
        <v>6.9191388522501178</v>
      </c>
    </row>
    <row r="13" spans="1:10" x14ac:dyDescent="0.2">
      <c r="A13" s="7">
        <v>8</v>
      </c>
      <c r="B13" s="9">
        <v>8033</v>
      </c>
      <c r="C13" s="9">
        <v>8197</v>
      </c>
      <c r="D13" s="9">
        <v>8733</v>
      </c>
      <c r="E13" s="9">
        <v>8126</v>
      </c>
      <c r="F13" s="9">
        <v>8392</v>
      </c>
      <c r="G13" s="10">
        <f>AVERAGE(B13:F13)</f>
        <v>8296.2000000000007</v>
      </c>
      <c r="H13" s="11">
        <f>STDEV(B13:F13)</f>
        <v>277.51342309877555</v>
      </c>
      <c r="I13" s="12">
        <f>H13/G13*100</f>
        <v>3.3450666943754435</v>
      </c>
      <c r="J13" s="12">
        <f>(MAX(B13:F13)-MIN(B13:F13))/(2*G13)*100</f>
        <v>4.218798968202309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8621.2000000000007</v>
      </c>
      <c r="H14" s="11">
        <f>STDEV(B12:F13)</f>
        <v>493.34567552128755</v>
      </c>
      <c r="I14" s="12">
        <f>H14/G14*100</f>
        <v>5.7224710657598417</v>
      </c>
      <c r="J14" s="12">
        <f>(MAX(B12:F13)-MIN(B12:F13))/(2*G14)*100</f>
        <v>9.1692571799749452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287.37333333333333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1265" r:id="rId4">
          <objectPr defaultSize="0" autoPict="0" r:id="rId5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1265" r:id="rId4"/>
      </mc:Fallback>
    </mc:AlternateContent>
    <mc:AlternateContent xmlns:mc="http://schemas.openxmlformats.org/markup-compatibility/2006">
      <mc:Choice Requires="x14">
        <oleObject progId="Paint.Picture" shapeId="11266" r:id="rId6">
          <objectPr defaultSize="0" autoPict="0" r:id="rId7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1266" r:id="rId6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42101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6242</v>
      </c>
      <c r="C12" s="3">
        <v>6329</v>
      </c>
      <c r="D12" s="3">
        <v>6053</v>
      </c>
      <c r="E12" s="3">
        <v>6972</v>
      </c>
      <c r="F12" s="3">
        <v>6000</v>
      </c>
      <c r="G12" s="10">
        <f>AVERAGE(B12,C12,D12,E12,F12)</f>
        <v>6319.2</v>
      </c>
      <c r="H12" s="11">
        <f>STDEV(B12,C12,D12,E12,F12)</f>
        <v>388.89420155101311</v>
      </c>
      <c r="I12" s="12">
        <f>H12/G12*100</f>
        <v>6.1541682736899155</v>
      </c>
      <c r="J12" s="12">
        <f>(MAX(B12:F12)-MIN(B12:F12))/(2*G12)*100</f>
        <v>7.6908469426509685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210.64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26" sqref="H25:H26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42192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6279</v>
      </c>
      <c r="C12" s="3">
        <v>6470</v>
      </c>
      <c r="D12" s="3">
        <v>6176</v>
      </c>
      <c r="E12" s="3">
        <v>7043</v>
      </c>
      <c r="F12" s="3">
        <v>6000</v>
      </c>
      <c r="G12" s="10">
        <f>AVERAGE(B12,C12,D12,E12,F12)</f>
        <v>6393.6</v>
      </c>
      <c r="H12" s="11">
        <f>STDEV(B12,C12,D12,E12,F12)</f>
        <v>400.92430707054916</v>
      </c>
      <c r="I12" s="12">
        <f>H12/G12*100</f>
        <v>6.2707130109883185</v>
      </c>
      <c r="J12" s="12">
        <f>(MAX(B12:F12)-MIN(B12:F12))/(2*G12)*100</f>
        <v>8.1565940940940944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213.12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K27" sqref="K27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42285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7165</v>
      </c>
      <c r="C12" s="3">
        <v>7309</v>
      </c>
      <c r="D12" s="3">
        <v>6979</v>
      </c>
      <c r="E12" s="3">
        <v>8644</v>
      </c>
      <c r="F12" s="3">
        <v>6942</v>
      </c>
      <c r="G12" s="10">
        <v>7408</v>
      </c>
      <c r="H12" s="11">
        <f>STDEV(B12,C12,D12,E12,F12)</f>
        <v>706.7076481827545</v>
      </c>
      <c r="I12" s="12">
        <f>H12/G12*100</f>
        <v>9.539790067261805</v>
      </c>
      <c r="J12" s="12">
        <f>(MAX(B12:F12)-MIN(B12:F12))/(2*G12)*100</f>
        <v>11.487580993520519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246.93333333333334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17" sqref="C17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42388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7078</v>
      </c>
      <c r="C12" s="3">
        <v>7068</v>
      </c>
      <c r="D12" s="3">
        <v>7168</v>
      </c>
      <c r="E12" s="3">
        <v>8164</v>
      </c>
      <c r="F12" s="3">
        <v>7472</v>
      </c>
      <c r="G12" s="10">
        <f>AVERAGE(B12,C12,D12,E12,F12)</f>
        <v>7390</v>
      </c>
      <c r="H12" s="11">
        <f>STDEV(B12,C12,D12,E12,F12)</f>
        <v>462.63160289802943</v>
      </c>
      <c r="I12" s="12">
        <f>H12/G12*100</f>
        <v>6.2602381988907911</v>
      </c>
      <c r="J12" s="12">
        <f>(MAX(B12:F12)-MIN(B12:F12))/(2*G12)*100</f>
        <v>7.4154262516914748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246.33333333333334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42467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6500</v>
      </c>
      <c r="C12" s="3">
        <v>7359</v>
      </c>
      <c r="D12" s="3">
        <v>6595</v>
      </c>
      <c r="E12" s="3">
        <v>7213</v>
      </c>
      <c r="F12" s="3">
        <v>6445</v>
      </c>
      <c r="G12" s="10">
        <f>AVERAGE(B12,C12,D12,E12,F12)</f>
        <v>6822.4</v>
      </c>
      <c r="H12" s="11">
        <f>STDEV(B12,C12,D12,E12,F12)</f>
        <v>429.70664411898497</v>
      </c>
      <c r="I12" s="12">
        <f>H12/G12*100</f>
        <v>6.298467461875366</v>
      </c>
      <c r="J12" s="12">
        <f>(MAX(B12:F12)-MIN(B12:F12))/(2*G12)*100</f>
        <v>6.6985225140712954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227.41333333333333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N26" sqref="N26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42584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7891</v>
      </c>
      <c r="C12" s="3">
        <v>7828</v>
      </c>
      <c r="D12" s="3">
        <v>7705</v>
      </c>
      <c r="E12" s="3">
        <v>9698</v>
      </c>
      <c r="F12" s="3">
        <v>8551</v>
      </c>
      <c r="G12" s="10">
        <f>AVERAGE(B12,C12,D12,E12,F12)</f>
        <v>8334.6</v>
      </c>
      <c r="H12" s="11">
        <f>STDEV(B12,C12,D12,E12,F12)</f>
        <v>829.98632518855402</v>
      </c>
      <c r="I12" s="12">
        <f>H12/G12*100</f>
        <v>9.9583222372825819</v>
      </c>
      <c r="J12" s="12">
        <f>(MAX(B12:F12)-MIN(B12:F12))/(2*G12)*100</f>
        <v>11.956182660235644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277.82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2" sqref="G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42660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4</v>
      </c>
      <c r="C9" s="1" t="s">
        <v>17</v>
      </c>
      <c r="D9" t="s">
        <v>59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9093</v>
      </c>
      <c r="C12" s="3">
        <v>9175</v>
      </c>
      <c r="D12" s="3">
        <v>9039</v>
      </c>
      <c r="E12" s="3">
        <v>10503</v>
      </c>
      <c r="F12" s="3">
        <v>9141</v>
      </c>
      <c r="G12" s="10">
        <f>AVERAGE(B12,C12,D12,E12,F12)</f>
        <v>9390.2000000000007</v>
      </c>
      <c r="H12" s="11">
        <f>STDEV(B12,C12,D12,E12,F12)</f>
        <v>624.18042263435336</v>
      </c>
      <c r="I12" s="12">
        <f>H12/G12*100</f>
        <v>6.6471472666647493</v>
      </c>
      <c r="J12" s="12">
        <f>(MAX(B12:F12)-MIN(B12:F12))/(2*G12)*100</f>
        <v>7.7953611211688774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313.00666666666672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K20" sqref="K20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42746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4</v>
      </c>
      <c r="C9" s="1" t="s">
        <v>17</v>
      </c>
      <c r="D9" t="s">
        <v>59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8771</v>
      </c>
      <c r="C12" s="3">
        <v>8969</v>
      </c>
      <c r="D12" s="3">
        <v>8978</v>
      </c>
      <c r="E12" s="3">
        <v>9757</v>
      </c>
      <c r="F12" s="3">
        <v>9898</v>
      </c>
      <c r="G12" s="10">
        <f>AVERAGE(B12,C12,D12,E12,F12)</f>
        <v>9274.6</v>
      </c>
      <c r="H12" s="11">
        <f>STDEV(B12,C12,D12,E12,F12)</f>
        <v>513.88549308187328</v>
      </c>
      <c r="I12" s="12">
        <f>H12/G12*100</f>
        <v>5.5407833554209693</v>
      </c>
      <c r="J12" s="12">
        <f>(MAX(B12:F12)-MIN(B12:F12))/(2*G12)*100</f>
        <v>6.0757337243654712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309.15333333333336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18" sqref="C18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42842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4</v>
      </c>
      <c r="C9" s="1" t="s">
        <v>17</v>
      </c>
      <c r="D9" t="s">
        <v>59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8826</v>
      </c>
      <c r="C12" s="3">
        <v>8724</v>
      </c>
      <c r="D12" s="3">
        <v>8793</v>
      </c>
      <c r="E12" s="3">
        <v>10032</v>
      </c>
      <c r="F12" s="3">
        <v>9590</v>
      </c>
      <c r="G12" s="10">
        <f>AVERAGE(B12,C12,D12,E12,F12)</f>
        <v>9193</v>
      </c>
      <c r="H12" s="11">
        <f>STDEV(B12,C12,D12,E12,F12)</f>
        <v>586.55349287170736</v>
      </c>
      <c r="I12" s="12">
        <f>H12/G12*100</f>
        <v>6.3804361239171907</v>
      </c>
      <c r="J12" s="12">
        <f>(MAX(B12:F12)-MIN(B12:F12))/(2*G12)*100</f>
        <v>7.1141085608615251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306.43333333333334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12" sqref="E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42929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59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8752</v>
      </c>
      <c r="C12" s="3">
        <v>8786</v>
      </c>
      <c r="D12" s="3">
        <v>8832</v>
      </c>
      <c r="E12" s="3">
        <v>9946</v>
      </c>
      <c r="F12" s="3">
        <v>8739</v>
      </c>
      <c r="G12" s="10">
        <f>AVERAGE(B12,C12,D12,E12,F12)</f>
        <v>9011</v>
      </c>
      <c r="H12" s="11">
        <f>STDEV(B12,C12,D12,E12,F12)</f>
        <v>523.91697815589066</v>
      </c>
      <c r="I12" s="12">
        <f>H12/G12*100</f>
        <v>5.8141935207622977</v>
      </c>
      <c r="J12" s="12">
        <f>(MAX(B12:F12)-MIN(B12:F12))/(2*G12)*100</f>
        <v>6.6973698812562414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300.36666666666667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workbookViewId="0">
      <selection activeCell="H5" sqref="H5"/>
    </sheetView>
  </sheetViews>
  <sheetFormatPr defaultRowHeight="12.75" x14ac:dyDescent="0.2"/>
  <sheetData>
    <row r="1" spans="1:10" x14ac:dyDescent="0.2">
      <c r="A1" s="1" t="s">
        <v>0</v>
      </c>
      <c r="B1" s="2">
        <v>38524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87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43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44</v>
      </c>
      <c r="C8" s="1" t="s">
        <v>15</v>
      </c>
      <c r="D8">
        <v>100</v>
      </c>
    </row>
    <row r="9" spans="1:10" x14ac:dyDescent="0.2">
      <c r="A9" s="1" t="s">
        <v>16</v>
      </c>
      <c r="B9" s="3">
        <v>9</v>
      </c>
      <c r="C9" s="1" t="s">
        <v>17</v>
      </c>
      <c r="D9" t="s">
        <v>40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2</v>
      </c>
      <c r="B12" s="3">
        <v>39750</v>
      </c>
      <c r="C12" s="3">
        <v>39980</v>
      </c>
      <c r="D12" s="3">
        <v>43000</v>
      </c>
      <c r="E12" s="3" t="s">
        <v>12</v>
      </c>
      <c r="F12" s="3" t="s">
        <v>12</v>
      </c>
      <c r="G12" s="10">
        <f>AVERAGE(B12,C12,D12,E12,F12)</f>
        <v>40910</v>
      </c>
      <c r="H12" s="11">
        <f>STDEV(B12,C12,D12,E12,F12)</f>
        <v>1813.6427432104704</v>
      </c>
      <c r="I12" s="12">
        <f>H12/G12*100</f>
        <v>4.433250411172013</v>
      </c>
      <c r="J12" s="12">
        <f>(MAX(B12:F12)-MIN(B12:F12))/(2*G12)*100</f>
        <v>3.9721339525788317</v>
      </c>
    </row>
    <row r="13" spans="1:10" x14ac:dyDescent="0.2">
      <c r="A13" s="7">
        <v>3</v>
      </c>
      <c r="B13" s="9">
        <v>43000</v>
      </c>
      <c r="C13" s="9">
        <v>39680</v>
      </c>
      <c r="D13" s="9">
        <v>45110</v>
      </c>
      <c r="E13" s="9" t="s">
        <v>12</v>
      </c>
      <c r="F13" s="9" t="s">
        <v>12</v>
      </c>
      <c r="G13" s="10">
        <f>AVERAGE(B13:F13)</f>
        <v>42596.666666666664</v>
      </c>
      <c r="H13" s="11">
        <f>STDEV(B13:F13)</f>
        <v>2737.3770900870295</v>
      </c>
      <c r="I13" s="12">
        <f>H13/G13*100</f>
        <v>6.4262706551851387</v>
      </c>
      <c r="J13" s="12">
        <f>(MAX(B13:F13)-MIN(B13:F13))/(2*G13)*100</f>
        <v>6.3737381641756006</v>
      </c>
    </row>
    <row r="14" spans="1:10" x14ac:dyDescent="0.2">
      <c r="A14" s="7">
        <v>4</v>
      </c>
      <c r="B14" s="9">
        <v>45150</v>
      </c>
      <c r="C14" s="9">
        <v>39440</v>
      </c>
      <c r="D14" s="9">
        <v>47800</v>
      </c>
      <c r="E14" s="9" t="s">
        <v>12</v>
      </c>
      <c r="F14" s="9" t="s">
        <v>12</v>
      </c>
      <c r="G14" s="10">
        <f>AVERAGE(B14:F14)</f>
        <v>44130</v>
      </c>
      <c r="H14" s="11">
        <f>STDEV(B14:F14)</f>
        <v>4272.3178720689775</v>
      </c>
      <c r="I14" s="12">
        <f>H14/G14*100</f>
        <v>9.6812097712870546</v>
      </c>
      <c r="J14" s="12">
        <f>(MAX(B14:F14)-MIN(B14:F14))/(2*G14)*100</f>
        <v>9.472014502605937</v>
      </c>
    </row>
    <row r="15" spans="1:10" x14ac:dyDescent="0.2">
      <c r="A15" s="7"/>
      <c r="B15" s="9"/>
      <c r="C15" s="9"/>
      <c r="D15" s="9"/>
      <c r="E15" s="7" t="s">
        <v>27</v>
      </c>
      <c r="F15" s="13" t="s">
        <v>28</v>
      </c>
      <c r="G15" s="10">
        <f>AVERAGE(B12:F14)</f>
        <v>42545.555555555555</v>
      </c>
      <c r="H15" s="11">
        <f>STDEV(B12:F14)</f>
        <v>3033.8676269372363</v>
      </c>
      <c r="I15" s="12">
        <f>H15/G15*100</f>
        <v>7.1308685180421314</v>
      </c>
      <c r="J15" s="12">
        <f>(MAX(B12:F14)-MIN(B12:F14))/(2*G15)*100</f>
        <v>9.8247629991381782</v>
      </c>
    </row>
    <row r="16" spans="1:10" x14ac:dyDescent="0.2">
      <c r="A16" s="7"/>
      <c r="B16" s="9"/>
      <c r="C16" s="9"/>
      <c r="D16" s="9"/>
      <c r="E16" s="9"/>
      <c r="F16" s="9"/>
      <c r="I16" s="12"/>
    </row>
    <row r="17" spans="1:9" x14ac:dyDescent="0.2">
      <c r="A17" s="7"/>
      <c r="B17" s="9"/>
      <c r="C17" s="9"/>
      <c r="D17" s="9"/>
      <c r="E17" s="9"/>
      <c r="F17" s="9"/>
      <c r="G17" s="14" t="s">
        <v>29</v>
      </c>
      <c r="H17" s="11">
        <f>G15/D4</f>
        <v>489.02937420178796</v>
      </c>
      <c r="I17" s="3" t="s">
        <v>34</v>
      </c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7"/>
      <c r="B21" s="9"/>
      <c r="C21" s="9"/>
      <c r="D21" s="9"/>
      <c r="E21" s="9"/>
      <c r="F21" s="9"/>
      <c r="G21" s="9"/>
      <c r="H21" s="9"/>
      <c r="I21" s="3"/>
    </row>
    <row r="22" spans="1:9" x14ac:dyDescent="0.2">
      <c r="A22" s="1"/>
      <c r="B22" s="2"/>
      <c r="D22" s="1"/>
      <c r="G22" s="1"/>
    </row>
    <row r="23" spans="1:9" x14ac:dyDescent="0.2">
      <c r="A23" s="1"/>
      <c r="B23" s="3"/>
      <c r="D23" s="1"/>
      <c r="G23" s="1"/>
    </row>
    <row r="24" spans="1:9" x14ac:dyDescent="0.2">
      <c r="A24" s="1"/>
      <c r="B24" s="3"/>
    </row>
    <row r="25" spans="1:9" x14ac:dyDescent="0.2">
      <c r="A25" s="1"/>
      <c r="B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6"/>
      <c r="D27" s="3"/>
      <c r="E27" s="6"/>
      <c r="F27" s="3"/>
      <c r="G27" s="6"/>
      <c r="H27" s="3"/>
    </row>
    <row r="28" spans="1:9" x14ac:dyDescent="0.2">
      <c r="A28" s="1"/>
      <c r="B28" s="3"/>
      <c r="C28" s="1"/>
      <c r="G28" s="6"/>
      <c r="H28" s="3"/>
    </row>
    <row r="29" spans="1:9" x14ac:dyDescent="0.2">
      <c r="A29" s="1"/>
      <c r="B29" s="3"/>
      <c r="C29" s="1"/>
    </row>
    <row r="30" spans="1:9" x14ac:dyDescent="0.2">
      <c r="A30" s="1"/>
      <c r="B30" s="3"/>
      <c r="C30" s="1"/>
    </row>
    <row r="31" spans="1:9" x14ac:dyDescent="0.2">
      <c r="A31" s="1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8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3"/>
      <c r="C34" s="3"/>
      <c r="D34" s="3"/>
      <c r="E34" s="3"/>
      <c r="F34" s="3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7"/>
      <c r="B43" s="9"/>
      <c r="C43" s="9"/>
      <c r="D43" s="9"/>
      <c r="E43" s="7"/>
      <c r="F43" s="13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11"/>
      <c r="H44" s="11"/>
      <c r="I44" s="12"/>
    </row>
    <row r="45" spans="1:9" x14ac:dyDescent="0.2">
      <c r="A45" s="9"/>
      <c r="B45" s="9"/>
      <c r="C45" s="9"/>
      <c r="D45" s="9"/>
      <c r="E45" s="9"/>
      <c r="F45" s="9"/>
      <c r="G45" s="9"/>
      <c r="H45" s="9"/>
      <c r="I45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2289" r:id="rId4">
          <objectPr defaultSize="0" autoPict="0" r:id="rId5">
            <anchor moveWithCells="1">
              <from>
                <xdr:col>0</xdr:col>
                <xdr:colOff>57150</xdr:colOff>
                <xdr:row>14</xdr:row>
                <xdr:rowOff>85725</xdr:rowOff>
              </from>
              <to>
                <xdr:col>2</xdr:col>
                <xdr:colOff>266700</xdr:colOff>
                <xdr:row>20</xdr:row>
                <xdr:rowOff>142875</xdr:rowOff>
              </to>
            </anchor>
          </objectPr>
        </oleObject>
      </mc:Choice>
      <mc:Fallback>
        <oleObject progId="Paint.Picture" shapeId="12289" r:id="rId4"/>
      </mc:Fallback>
    </mc:AlternateContent>
    <mc:AlternateContent xmlns:mc="http://schemas.openxmlformats.org/markup-compatibility/2006">
      <mc:Choice Requires="x14">
        <oleObject progId="Paint.Picture" shapeId="12290" r:id="rId6">
          <objectPr defaultSize="0" autoPict="0" r:id="rId7">
            <anchor moveWithCells="1">
              <from>
                <xdr:col>0</xdr:col>
                <xdr:colOff>57150</xdr:colOff>
                <xdr:row>14</xdr:row>
                <xdr:rowOff>85725</xdr:rowOff>
              </from>
              <to>
                <xdr:col>2</xdr:col>
                <xdr:colOff>266700</xdr:colOff>
                <xdr:row>20</xdr:row>
                <xdr:rowOff>142875</xdr:rowOff>
              </to>
            </anchor>
          </objectPr>
        </oleObject>
      </mc:Choice>
      <mc:Fallback>
        <oleObject progId="Paint.Picture" shapeId="12290" r:id="rId6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43013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59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8952</v>
      </c>
      <c r="C12" s="3">
        <v>9284</v>
      </c>
      <c r="D12" s="3">
        <v>9034</v>
      </c>
      <c r="E12" s="3">
        <v>9979</v>
      </c>
      <c r="F12" s="3">
        <v>9772</v>
      </c>
      <c r="G12" s="10">
        <f>AVERAGE(B12,C12,D12,E12,F12)</f>
        <v>9404.2000000000007</v>
      </c>
      <c r="H12" s="11">
        <f>STDEV(B12,C12,D12,E12,F12)</f>
        <v>453.22533027181964</v>
      </c>
      <c r="I12" s="12">
        <f>H12/G12*100</f>
        <v>4.8193927210376168</v>
      </c>
      <c r="J12" s="12">
        <f>(MAX(B12:F12)-MIN(B12:F12))/(2*G12)*100</f>
        <v>5.4603262372131596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313.47333333333336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43214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59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8873</v>
      </c>
      <c r="C12" s="3">
        <v>8457</v>
      </c>
      <c r="D12" s="3">
        <v>8549</v>
      </c>
      <c r="E12" s="3">
        <v>10116</v>
      </c>
      <c r="F12" s="3">
        <v>8632</v>
      </c>
      <c r="G12" s="10">
        <f>AVERAGE(B12,C12,D12,E12,F12)</f>
        <v>8925.4</v>
      </c>
      <c r="H12" s="11">
        <f>STDEV(B12,C12,D12,E12,F12)</f>
        <v>683.27029790559459</v>
      </c>
      <c r="I12" s="12">
        <f>H12/G12*100</f>
        <v>7.65534651562501</v>
      </c>
      <c r="J12" s="12">
        <f>(MAX(B12:F12)-MIN(B12:F12))/(2*G12)*100</f>
        <v>9.2937011226387618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297.51333333333332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43294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59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8696</v>
      </c>
      <c r="C12" s="3">
        <v>8381</v>
      </c>
      <c r="D12" s="3">
        <v>8655</v>
      </c>
      <c r="E12" s="3">
        <v>9442</v>
      </c>
      <c r="F12" s="3">
        <v>8294</v>
      </c>
      <c r="G12" s="10">
        <f>AVERAGE(B12,C12,D12,E12,F12)</f>
        <v>8693.6</v>
      </c>
      <c r="H12" s="11">
        <f>STDEV(B12,C12,D12,E12,F12)</f>
        <v>452.4923203768214</v>
      </c>
      <c r="I12" s="12">
        <f>H12/G12*100</f>
        <v>5.2048900383825041</v>
      </c>
      <c r="J12" s="12">
        <f>(MAX(B12:F12)-MIN(B12:F12))/(2*G12)*100</f>
        <v>6.6025582037360806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289.78666666666669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17" sqref="F17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43439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60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8056</v>
      </c>
      <c r="C12" s="3">
        <v>7755</v>
      </c>
      <c r="D12" s="3">
        <v>8257</v>
      </c>
      <c r="E12" s="3">
        <v>9079</v>
      </c>
      <c r="F12" s="3">
        <v>7640</v>
      </c>
      <c r="G12" s="10">
        <f>AVERAGE(B12,C12,D12,E12,F12)</f>
        <v>8157.4</v>
      </c>
      <c r="H12" s="11">
        <f>STDEV(B12,C12,D12,E12,F12)</f>
        <v>569.9072731594149</v>
      </c>
      <c r="I12" s="12">
        <f>H12/G12*100</f>
        <v>6.9863838129724538</v>
      </c>
      <c r="J12" s="12">
        <f>(MAX(B12:F12)-MIN(B12:F12))/(2*G12)*100</f>
        <v>8.8202123225537559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271.9133333333333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18" sqref="C18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43471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60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8005</v>
      </c>
      <c r="C12" s="3">
        <v>7634</v>
      </c>
      <c r="D12" s="3">
        <v>8419</v>
      </c>
      <c r="E12" s="3">
        <v>8884</v>
      </c>
      <c r="F12" s="3">
        <v>7875</v>
      </c>
      <c r="G12" s="10">
        <f>AVERAGE(B12,C12,D12,E12,F12)</f>
        <v>8163.4</v>
      </c>
      <c r="H12" s="11">
        <f>STDEV(B12,C12,D12,E12,F12)</f>
        <v>493.2355421094469</v>
      </c>
      <c r="I12" s="12">
        <f>H12/G12*100</f>
        <v>6.0420356972517197</v>
      </c>
      <c r="J12" s="12">
        <f>(MAX(B12:F12)-MIN(B12:F12))/(2*G12)*100</f>
        <v>7.656123673959379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272.11333333333334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" sqref="B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16">
        <v>43571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60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2570</v>
      </c>
      <c r="C12" s="3">
        <v>2473</v>
      </c>
      <c r="D12" s="3">
        <v>2893</v>
      </c>
      <c r="E12" s="3">
        <v>2955</v>
      </c>
      <c r="F12" s="3">
        <v>2517</v>
      </c>
      <c r="G12" s="10">
        <f>AVERAGE(B12,C12,D12,E12,F12)</f>
        <v>2681.6</v>
      </c>
      <c r="H12" s="11">
        <f>STDEV(B12,C12,D12,E12,F12)</f>
        <v>224.99955555511661</v>
      </c>
      <c r="I12" s="12">
        <f>H12/G12*100</f>
        <v>8.3904965526221904</v>
      </c>
      <c r="J12" s="12">
        <f>(MAX(B12:F12)-MIN(B12:F12))/(2*G12)*100</f>
        <v>8.9871718377088303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89.38666666666667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N29" sqref="N2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16">
        <v>43678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60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3445</v>
      </c>
      <c r="C12" s="3">
        <v>2975</v>
      </c>
      <c r="D12" s="3">
        <v>3610</v>
      </c>
      <c r="E12" s="3">
        <v>3734</v>
      </c>
      <c r="F12" s="3">
        <v>3164</v>
      </c>
      <c r="G12" s="10">
        <f>AVERAGE(B12,C12,D12,E12,F12)</f>
        <v>3385.6</v>
      </c>
      <c r="H12" s="11">
        <f>STDEV(B12,C12,D12,E12,F12)</f>
        <v>313.43468219072378</v>
      </c>
      <c r="I12" s="12">
        <f>H12/G12*100</f>
        <v>9.2578769550662745</v>
      </c>
      <c r="J12" s="12">
        <f>(MAX(B12:F12)-MIN(B12:F12))/(2*G12)*100</f>
        <v>11.209239130434783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112.85333333333332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10" sqref="D10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16">
        <v>43763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61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4677</v>
      </c>
      <c r="C12" s="3">
        <v>4562</v>
      </c>
      <c r="D12" s="3">
        <v>5319</v>
      </c>
      <c r="E12" s="3">
        <v>5902</v>
      </c>
      <c r="F12" s="3">
        <v>5185</v>
      </c>
      <c r="G12" s="10">
        <f>AVERAGE(B12,C12,D12,E12,F12)</f>
        <v>5129</v>
      </c>
      <c r="H12" s="11">
        <f>STDEV(B12,C12,D12,E12,F12)</f>
        <v>539.10991458143303</v>
      </c>
      <c r="I12" s="12">
        <f>H12/G12*100</f>
        <v>10.511014127148236</v>
      </c>
      <c r="J12" s="12">
        <f>(MAX(B12:F12)-MIN(B12:F12))/(2*G12)*100</f>
        <v>13.062975238837979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170.96666666666667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25" sqref="D2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16">
        <v>43874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61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4291</v>
      </c>
      <c r="C12" s="3">
        <v>4134</v>
      </c>
      <c r="D12" s="3">
        <v>4635</v>
      </c>
      <c r="E12" s="3">
        <v>5139</v>
      </c>
      <c r="F12" s="3">
        <v>4822</v>
      </c>
      <c r="G12" s="10">
        <f>AVERAGE(B12,C12,D12,E12,F12)</f>
        <v>4604.2</v>
      </c>
      <c r="H12" s="11">
        <f>STDEV(B12,C12,D12,E12,F12)</f>
        <v>404.22110286327211</v>
      </c>
      <c r="I12" s="12">
        <f>H12/G12*100</f>
        <v>8.779399306356634</v>
      </c>
      <c r="J12" s="12">
        <f>(MAX(B12:F12)-MIN(B12:F12))/(2*G12)*100</f>
        <v>10.91394813431215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153.47333333333333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16">
        <v>43985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61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4002</v>
      </c>
      <c r="C12" s="3">
        <v>4026</v>
      </c>
      <c r="D12" s="3">
        <v>4469</v>
      </c>
      <c r="E12" s="3">
        <v>4612</v>
      </c>
      <c r="F12" s="3">
        <v>4184</v>
      </c>
      <c r="G12" s="10">
        <f>AVERAGE(B12,C12,D12,E12,F12)</f>
        <v>4258.6000000000004</v>
      </c>
      <c r="H12" s="11">
        <f>STDEV(B12,C12,D12,E12,F12)</f>
        <v>271.41812761862462</v>
      </c>
      <c r="I12" s="12">
        <f>H12/G12*100</f>
        <v>6.3734120983098812</v>
      </c>
      <c r="J12" s="12">
        <f>(MAX(B12:F12)-MIN(B12:F12))/(2*G12)*100</f>
        <v>7.1619781148734321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141.95333333333335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workbookViewId="0">
      <selection activeCell="H16" sqref="H16"/>
    </sheetView>
  </sheetViews>
  <sheetFormatPr defaultRowHeight="12.75" x14ac:dyDescent="0.2"/>
  <sheetData>
    <row r="1" spans="1:10" x14ac:dyDescent="0.2">
      <c r="A1" s="1" t="s">
        <v>0</v>
      </c>
      <c r="B1" s="2">
        <v>38538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180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43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44</v>
      </c>
      <c r="C8" s="1" t="s">
        <v>15</v>
      </c>
      <c r="D8">
        <v>100</v>
      </c>
    </row>
    <row r="9" spans="1:10" x14ac:dyDescent="0.2">
      <c r="A9" s="1" t="s">
        <v>16</v>
      </c>
      <c r="B9" s="3">
        <v>9</v>
      </c>
      <c r="C9" s="1" t="s">
        <v>17</v>
      </c>
      <c r="D9" t="s">
        <v>45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4</v>
      </c>
      <c r="B12" s="3">
        <v>44420</v>
      </c>
      <c r="C12" s="3">
        <v>46440</v>
      </c>
      <c r="D12" s="3">
        <v>44340</v>
      </c>
      <c r="E12" s="3">
        <v>45090</v>
      </c>
      <c r="F12" s="3">
        <v>44970</v>
      </c>
      <c r="G12" s="10">
        <f>AVERAGE(B12,C12,D12,E12,F12)</f>
        <v>45052</v>
      </c>
      <c r="H12" s="11">
        <f>STDEV(B12,C12,D12,E12,F12)</f>
        <v>842.77517761262993</v>
      </c>
      <c r="I12" s="12">
        <f>H12/G12*100</f>
        <v>1.8706720625335831</v>
      </c>
      <c r="J12" s="12">
        <f>(MAX(B12:F12)-MIN(B12:F12))/(2*G12)*100</f>
        <v>2.3306401491609696</v>
      </c>
    </row>
    <row r="13" spans="1:10" x14ac:dyDescent="0.2">
      <c r="A13" s="7">
        <v>9</v>
      </c>
      <c r="B13" s="9">
        <v>47470</v>
      </c>
      <c r="C13" s="9">
        <v>48530</v>
      </c>
      <c r="D13" s="9">
        <v>45450</v>
      </c>
      <c r="E13" s="9">
        <v>47360</v>
      </c>
      <c r="F13" s="9">
        <v>46350</v>
      </c>
      <c r="G13" s="10">
        <f>AVERAGE(B13:F13)</f>
        <v>47032</v>
      </c>
      <c r="H13" s="11">
        <f>STDEV(B13:F13)</f>
        <v>1173.8057760975621</v>
      </c>
      <c r="I13" s="12">
        <f>H13/G13*100</f>
        <v>2.4957598573259956</v>
      </c>
      <c r="J13" s="12">
        <f>(MAX(B13:F13)-MIN(B13:F13))/(2*G13)*100</f>
        <v>3.2743663888416394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46042</v>
      </c>
      <c r="H14" s="11">
        <f>STDEV(B12:F13)</f>
        <v>1420.2253342339729</v>
      </c>
      <c r="I14" s="12">
        <f>H14/G14*100</f>
        <v>3.0846299774857151</v>
      </c>
      <c r="J14" s="12">
        <f>(MAX(B12:F13)-MIN(B12:F13))/(2*G14)*100</f>
        <v>4.5501933017679512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255.78888888888889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3313" r:id="rId4">
          <objectPr defaultSize="0" autoPict="0" r:id="rId5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3313" r:id="rId4"/>
      </mc:Fallback>
    </mc:AlternateContent>
    <mc:AlternateContent xmlns:mc="http://schemas.openxmlformats.org/markup-compatibility/2006">
      <mc:Choice Requires="x14">
        <oleObject progId="Paint.Picture" shapeId="13314" r:id="rId6">
          <objectPr defaultSize="0" autoPict="0" r:id="rId7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3314" r:id="rId6"/>
      </mc:Fallback>
    </mc:AlternateContent>
  </oleObjec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17" sqref="I17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16">
        <v>44082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61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3887</v>
      </c>
      <c r="C12" s="3">
        <v>3766</v>
      </c>
      <c r="D12" s="3">
        <v>3963</v>
      </c>
      <c r="E12" s="3">
        <v>4494</v>
      </c>
      <c r="F12" s="3">
        <v>4343</v>
      </c>
      <c r="G12" s="10">
        <f>AVERAGE(B12,C12,D12,E12,F12)</f>
        <v>4090.6</v>
      </c>
      <c r="H12" s="11">
        <f>STDEV(B12,C12,D12,E12,F12)</f>
        <v>312.06457665041063</v>
      </c>
      <c r="I12" s="12">
        <f>H12/G12*100</f>
        <v>7.6288216068647792</v>
      </c>
      <c r="J12" s="12">
        <f>(MAX(B12:F12)-MIN(B12:F12))/(2*G12)*100</f>
        <v>8.8984501051190534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136.35333333333332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K21" sqref="K2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16">
        <v>44203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61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3672</v>
      </c>
      <c r="C12" s="3">
        <v>3581</v>
      </c>
      <c r="D12" s="3">
        <v>3770</v>
      </c>
      <c r="E12" s="3">
        <v>4060</v>
      </c>
      <c r="F12" s="3">
        <v>3695</v>
      </c>
      <c r="G12" s="10">
        <f>AVERAGE(B12,C12,D12,E12,F12)</f>
        <v>3755.6</v>
      </c>
      <c r="H12" s="11">
        <f>STDEV(B12,C12,D12,E12,F12)</f>
        <v>183.03906686825084</v>
      </c>
      <c r="I12" s="12">
        <f>H12/G12*100</f>
        <v>4.8737636294666853</v>
      </c>
      <c r="J12" s="12">
        <f>(MAX(B12:F12)-MIN(B12:F12))/(2*G12)*100</f>
        <v>6.3771434657578023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125.18666666666667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16">
        <v>44298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61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3716</v>
      </c>
      <c r="C12" s="3">
        <v>3783</v>
      </c>
      <c r="D12" s="3">
        <v>3594</v>
      </c>
      <c r="E12" s="3">
        <v>3743</v>
      </c>
      <c r="F12" s="3">
        <v>3897</v>
      </c>
      <c r="G12" s="10">
        <f>AVERAGE(B12,C12,D12,E12,F12)</f>
        <v>3746.6</v>
      </c>
      <c r="H12" s="11">
        <f>STDEV(B12,C12,D12,E12,F12)</f>
        <v>109.75108199922222</v>
      </c>
      <c r="I12" s="12">
        <f>H12/G12*100</f>
        <v>2.9293514653078048</v>
      </c>
      <c r="J12" s="12">
        <f>(MAX(B12:F12)-MIN(B12:F12))/(2*G12)*100</f>
        <v>4.0436662574067155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124.88666666666667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B19" sqref="B1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16">
        <v>44404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54</v>
      </c>
    </row>
    <row r="9" spans="1:10" x14ac:dyDescent="0.2">
      <c r="A9" s="1" t="s">
        <v>16</v>
      </c>
      <c r="B9" s="3">
        <v>3</v>
      </c>
      <c r="C9" s="1" t="s">
        <v>17</v>
      </c>
      <c r="D9" t="s">
        <v>61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7</v>
      </c>
      <c r="B12" s="3">
        <v>3665</v>
      </c>
      <c r="C12" s="3">
        <v>3475</v>
      </c>
      <c r="D12" s="3">
        <v>3737</v>
      </c>
      <c r="E12" s="3">
        <v>4000</v>
      </c>
      <c r="F12" s="3">
        <v>3661</v>
      </c>
      <c r="G12" s="10">
        <f>AVERAGE(B12,C12,D12,E12,F12)</f>
        <v>3707.6</v>
      </c>
      <c r="H12" s="11">
        <f>STDEV(B12,C12,D12,E12,F12)</f>
        <v>190.03368122519757</v>
      </c>
      <c r="I12" s="12">
        <f>H12/G12*100</f>
        <v>5.1255173488293657</v>
      </c>
      <c r="J12" s="12">
        <f>(MAX(B12:F12)-MIN(B12:F12))/(2*G12)*100</f>
        <v>7.0800517855216309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123.58666666666666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workbookViewId="0">
      <selection activeCell="H5" sqref="H5"/>
    </sheetView>
  </sheetViews>
  <sheetFormatPr defaultRowHeight="12.75" x14ac:dyDescent="0.2"/>
  <sheetData>
    <row r="1" spans="1:10" x14ac:dyDescent="0.2">
      <c r="A1" s="1" t="s">
        <v>0</v>
      </c>
      <c r="B1" s="2">
        <v>38607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120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11</v>
      </c>
      <c r="C9" s="1" t="s">
        <v>17</v>
      </c>
      <c r="D9" t="s">
        <v>46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4</v>
      </c>
      <c r="B12" s="3">
        <v>42783</v>
      </c>
      <c r="C12" s="3">
        <v>44015</v>
      </c>
      <c r="D12" s="3">
        <v>44015</v>
      </c>
      <c r="E12" s="3">
        <v>40165</v>
      </c>
      <c r="F12" s="3">
        <v>39699</v>
      </c>
      <c r="G12" s="10">
        <f>AVERAGE(B12,C12,D12,E12,F12)</f>
        <v>42135.4</v>
      </c>
      <c r="H12" s="11">
        <f>STDEV(B12,C12,D12,E12,F12)</f>
        <v>2079.8857660938979</v>
      </c>
      <c r="I12" s="12">
        <f>H12/G12*100</f>
        <v>4.9361956124633863</v>
      </c>
      <c r="J12" s="12">
        <f>(MAX(B12:F12)-MIN(B12:F12))/(2*G12)*100</f>
        <v>5.1215842260901754</v>
      </c>
    </row>
    <row r="13" spans="1:10" x14ac:dyDescent="0.2">
      <c r="A13" s="7">
        <v>9</v>
      </c>
      <c r="B13" s="9">
        <v>40622</v>
      </c>
      <c r="C13" s="9">
        <v>42177</v>
      </c>
      <c r="D13" s="9">
        <v>41035</v>
      </c>
      <c r="E13" s="9">
        <v>38416</v>
      </c>
      <c r="F13" s="9">
        <v>37527</v>
      </c>
      <c r="G13" s="10">
        <f>AVERAGE(B13:F13)</f>
        <v>39955.4</v>
      </c>
      <c r="H13" s="11">
        <f>STDEV(B13:F13)</f>
        <v>1924.3360673229611</v>
      </c>
      <c r="I13" s="12">
        <f>H13/G13*100</f>
        <v>4.8162102427280447</v>
      </c>
      <c r="J13" s="12">
        <f>(MAX(B13:F13)-MIN(B13:F13))/(2*G13)*100</f>
        <v>5.8189881718115695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41045.4</v>
      </c>
      <c r="H14" s="11">
        <f>STDEV(B12:F13)</f>
        <v>2211.0072214566226</v>
      </c>
      <c r="I14" s="12">
        <f>H14/G14*100</f>
        <v>5.3867357157114375</v>
      </c>
      <c r="J14" s="12">
        <f>(MAX(B12:F13)-MIN(B12:F13))/(2*G14)*100</f>
        <v>7.9034435040223752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342.04500000000002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autoPict="0" r:id="rId5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4337" r:id="rId4"/>
      </mc:Fallback>
    </mc:AlternateContent>
    <mc:AlternateContent xmlns:mc="http://schemas.openxmlformats.org/markup-compatibility/2006">
      <mc:Choice Requires="x14">
        <oleObject progId="Paint.Picture" shapeId="14338" r:id="rId6">
          <objectPr defaultSize="0" autoPict="0" r:id="rId7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433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workbookViewId="0">
      <selection activeCell="H5" sqref="H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39386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11</v>
      </c>
      <c r="C9" s="1" t="s">
        <v>17</v>
      </c>
      <c r="D9" t="s">
        <v>46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3</v>
      </c>
      <c r="B12" s="3">
        <v>4543</v>
      </c>
      <c r="C12" s="3">
        <v>4512</v>
      </c>
      <c r="D12" s="3">
        <v>4979</v>
      </c>
      <c r="E12" s="3">
        <v>4059</v>
      </c>
      <c r="F12" s="3">
        <v>4652</v>
      </c>
      <c r="G12" s="10">
        <f>AVERAGE(B12,C12,D12,E12,F12)</f>
        <v>4549</v>
      </c>
      <c r="H12" s="11">
        <f>STDEV(B12,C12,D12,E12,F12)</f>
        <v>330.53517210729632</v>
      </c>
      <c r="I12" s="12">
        <f>H12/G12*100</f>
        <v>7.266106223506184</v>
      </c>
      <c r="J12" s="12">
        <f>(MAX(B12:F12)-MIN(B12:F12))/(2*G12)*100</f>
        <v>10.112112552209277</v>
      </c>
    </row>
    <row r="13" spans="1:10" x14ac:dyDescent="0.2">
      <c r="A13" s="7">
        <v>7</v>
      </c>
      <c r="B13" s="9">
        <v>5372</v>
      </c>
      <c r="C13" s="9">
        <v>5394</v>
      </c>
      <c r="D13" s="9">
        <v>5188</v>
      </c>
      <c r="E13" s="9">
        <v>5013</v>
      </c>
      <c r="F13" s="9">
        <v>5018</v>
      </c>
      <c r="G13" s="10">
        <f>AVERAGE(B13:F13)</f>
        <v>5197</v>
      </c>
      <c r="H13" s="11">
        <f>STDEV(B13:F13)</f>
        <v>183.99184764548673</v>
      </c>
      <c r="I13" s="12">
        <f>H13/G13*100</f>
        <v>3.5403472704538528</v>
      </c>
      <c r="J13" s="12">
        <f>(MAX(B13:F13)-MIN(B13:F13))/(2*G13)*100</f>
        <v>3.6655762940157786</v>
      </c>
    </row>
    <row r="14" spans="1:10" x14ac:dyDescent="0.2">
      <c r="A14" s="7">
        <v>11</v>
      </c>
      <c r="B14" s="9">
        <v>5345</v>
      </c>
      <c r="C14" s="9">
        <v>5299</v>
      </c>
      <c r="D14" s="9">
        <v>5477</v>
      </c>
      <c r="E14" s="9">
        <v>4964</v>
      </c>
      <c r="F14" s="9">
        <v>4910</v>
      </c>
      <c r="G14" s="10">
        <f>AVERAGE(B14:F14)</f>
        <v>5199</v>
      </c>
      <c r="H14" s="11">
        <f>STDEV(B14:F14)</f>
        <v>248.66945932301377</v>
      </c>
      <c r="I14" s="12">
        <f>H14/G14*100</f>
        <v>4.7830247994424653</v>
      </c>
      <c r="J14" s="12">
        <f>(MAX(B14:F14)-MIN(B14:F14))/(2*G14)*100</f>
        <v>5.4529717253317944</v>
      </c>
    </row>
    <row r="15" spans="1:10" x14ac:dyDescent="0.2">
      <c r="A15" s="7"/>
      <c r="B15" s="9"/>
      <c r="C15" s="9"/>
      <c r="D15" s="9"/>
      <c r="E15" s="7" t="s">
        <v>27</v>
      </c>
      <c r="F15" s="13" t="s">
        <v>28</v>
      </c>
      <c r="G15" s="10">
        <f>AVERAGE(B12:F14)</f>
        <v>4981.666666666667</v>
      </c>
      <c r="H15" s="11">
        <f>STDEV(B12:F14)</f>
        <v>398.54963244721409</v>
      </c>
      <c r="I15" s="12">
        <f>H15/G15*100</f>
        <v>8.0003271819447459</v>
      </c>
      <c r="J15" s="12">
        <f>(MAX(B12:F14)-MIN(B12:F14))/(2*G15)*100</f>
        <v>14.232184677149547</v>
      </c>
    </row>
    <row r="16" spans="1:10" x14ac:dyDescent="0.2">
      <c r="A16" s="7"/>
      <c r="B16" s="9"/>
      <c r="C16" s="9"/>
      <c r="D16" s="9"/>
      <c r="E16" s="9"/>
      <c r="F16" s="9"/>
      <c r="I16" s="12"/>
    </row>
    <row r="17" spans="1:9" x14ac:dyDescent="0.2">
      <c r="A17" s="7"/>
      <c r="B17" s="9"/>
      <c r="C17" s="9"/>
      <c r="D17" s="9"/>
      <c r="E17" s="9"/>
      <c r="F17" s="9"/>
      <c r="G17" s="14" t="s">
        <v>29</v>
      </c>
      <c r="H17" s="11">
        <f>G15/D4</f>
        <v>166.05555555555557</v>
      </c>
      <c r="I17" s="3" t="s">
        <v>34</v>
      </c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7"/>
      <c r="B21" s="9"/>
      <c r="C21" s="9"/>
      <c r="D21" s="9"/>
      <c r="E21" s="9"/>
      <c r="F21" s="9"/>
      <c r="G21" s="9"/>
      <c r="H21" s="9"/>
      <c r="I21" s="3"/>
    </row>
    <row r="22" spans="1:9" x14ac:dyDescent="0.2">
      <c r="A22" s="1"/>
      <c r="B22" s="2"/>
      <c r="D22" s="1"/>
      <c r="G22" s="1"/>
    </row>
    <row r="23" spans="1:9" x14ac:dyDescent="0.2">
      <c r="A23" s="1"/>
      <c r="B23" s="3"/>
      <c r="D23" s="1"/>
      <c r="G23" s="1"/>
    </row>
    <row r="24" spans="1:9" x14ac:dyDescent="0.2">
      <c r="A24" s="1"/>
      <c r="B24" s="3"/>
    </row>
    <row r="25" spans="1:9" x14ac:dyDescent="0.2">
      <c r="A25" s="1"/>
      <c r="B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6"/>
      <c r="D27" s="3"/>
      <c r="E27" s="6"/>
      <c r="F27" s="3"/>
      <c r="G27" s="6"/>
      <c r="H27" s="3"/>
    </row>
    <row r="28" spans="1:9" x14ac:dyDescent="0.2">
      <c r="A28" s="1"/>
      <c r="B28" s="3"/>
      <c r="C28" s="1"/>
      <c r="G28" s="6"/>
      <c r="H28" s="3"/>
    </row>
    <row r="29" spans="1:9" x14ac:dyDescent="0.2">
      <c r="A29" s="1"/>
      <c r="B29" s="3"/>
      <c r="C29" s="1"/>
    </row>
    <row r="30" spans="1:9" x14ac:dyDescent="0.2">
      <c r="A30" s="1"/>
      <c r="B30" s="3"/>
      <c r="C30" s="1"/>
    </row>
    <row r="31" spans="1:9" x14ac:dyDescent="0.2">
      <c r="A31" s="1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8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3"/>
      <c r="C34" s="3"/>
      <c r="D34" s="3"/>
      <c r="E34" s="3"/>
      <c r="F34" s="3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7"/>
      <c r="B43" s="9"/>
      <c r="C43" s="9"/>
      <c r="D43" s="9"/>
      <c r="E43" s="7"/>
      <c r="F43" s="13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11"/>
      <c r="H44" s="11"/>
      <c r="I44" s="12"/>
    </row>
    <row r="45" spans="1:9" x14ac:dyDescent="0.2">
      <c r="A45" s="9"/>
      <c r="B45" s="9"/>
      <c r="C45" s="9"/>
      <c r="D45" s="9"/>
      <c r="E45" s="9"/>
      <c r="F45" s="9"/>
      <c r="G45" s="9"/>
      <c r="H45" s="9"/>
      <c r="I45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5361" r:id="rId4">
          <objectPr defaultSize="0" autoPict="0" r:id="rId5">
            <anchor moveWithCells="1">
              <from>
                <xdr:col>0</xdr:col>
                <xdr:colOff>57150</xdr:colOff>
                <xdr:row>14</xdr:row>
                <xdr:rowOff>85725</xdr:rowOff>
              </from>
              <to>
                <xdr:col>2</xdr:col>
                <xdr:colOff>200025</xdr:colOff>
                <xdr:row>20</xdr:row>
                <xdr:rowOff>142875</xdr:rowOff>
              </to>
            </anchor>
          </objectPr>
        </oleObject>
      </mc:Choice>
      <mc:Fallback>
        <oleObject progId="Paint.Picture" shapeId="15361" r:id="rId4"/>
      </mc:Fallback>
    </mc:AlternateContent>
    <mc:AlternateContent xmlns:mc="http://schemas.openxmlformats.org/markup-compatibility/2006">
      <mc:Choice Requires="x14">
        <oleObject progId="Paint.Picture" shapeId="15362" r:id="rId6">
          <objectPr defaultSize="0" autoPict="0" r:id="rId7">
            <anchor moveWithCells="1">
              <from>
                <xdr:col>0</xdr:col>
                <xdr:colOff>57150</xdr:colOff>
                <xdr:row>14</xdr:row>
                <xdr:rowOff>85725</xdr:rowOff>
              </from>
              <to>
                <xdr:col>2</xdr:col>
                <xdr:colOff>200025</xdr:colOff>
                <xdr:row>20</xdr:row>
                <xdr:rowOff>142875</xdr:rowOff>
              </to>
            </anchor>
          </objectPr>
        </oleObject>
      </mc:Choice>
      <mc:Fallback>
        <oleObject progId="Paint.Picture" shapeId="15362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H5" sqref="H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39420</v>
      </c>
      <c r="D1" s="1" t="s">
        <v>1</v>
      </c>
      <c r="E1" t="s">
        <v>37</v>
      </c>
      <c r="G1" s="1" t="s">
        <v>32</v>
      </c>
      <c r="H1" t="s">
        <v>42</v>
      </c>
    </row>
    <row r="2" spans="1:10" x14ac:dyDescent="0.2">
      <c r="A2" s="1" t="s">
        <v>2</v>
      </c>
      <c r="B2" s="3" t="s">
        <v>47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48</v>
      </c>
    </row>
    <row r="4" spans="1:10" x14ac:dyDescent="0.2">
      <c r="A4" s="1" t="s">
        <v>5</v>
      </c>
      <c r="B4" s="3">
        <v>450</v>
      </c>
      <c r="C4" s="1" t="s">
        <v>6</v>
      </c>
      <c r="D4" s="5">
        <v>30</v>
      </c>
      <c r="E4" t="s">
        <v>36</v>
      </c>
    </row>
    <row r="5" spans="1:10" x14ac:dyDescent="0.2">
      <c r="A5" s="1" t="s">
        <v>7</v>
      </c>
      <c r="B5" s="3">
        <v>450</v>
      </c>
      <c r="C5" s="6" t="s">
        <v>8</v>
      </c>
      <c r="D5" s="3" t="s">
        <v>38</v>
      </c>
      <c r="E5" s="6" t="s">
        <v>8</v>
      </c>
      <c r="F5" s="3" t="s">
        <v>39</v>
      </c>
      <c r="G5" s="6" t="s">
        <v>9</v>
      </c>
      <c r="H5" s="5" t="s">
        <v>57</v>
      </c>
    </row>
    <row r="6" spans="1:10" x14ac:dyDescent="0.2">
      <c r="A6" s="1" t="s">
        <v>10</v>
      </c>
      <c r="B6" s="3">
        <v>450</v>
      </c>
      <c r="C6" s="6" t="s">
        <v>11</v>
      </c>
      <c r="D6" s="3">
        <v>85</v>
      </c>
      <c r="E6" s="6" t="s">
        <v>11</v>
      </c>
      <c r="F6" s="3">
        <v>120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11</v>
      </c>
      <c r="C9" s="1" t="s">
        <v>17</v>
      </c>
      <c r="D9" t="s">
        <v>46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3</v>
      </c>
      <c r="B12" s="3">
        <v>4742</v>
      </c>
      <c r="C12" s="3">
        <v>4921</v>
      </c>
      <c r="D12" s="3">
        <v>4396</v>
      </c>
      <c r="E12" s="3">
        <v>4644</v>
      </c>
      <c r="F12" s="3">
        <v>4432</v>
      </c>
      <c r="G12" s="10">
        <f>AVERAGE(B12,C12,D12,E12,F12)</f>
        <v>4627</v>
      </c>
      <c r="H12" s="11">
        <f>STDEV(B12,C12,D12,E12,F12)</f>
        <v>218.70985345886911</v>
      </c>
      <c r="I12" s="12">
        <f>H12/G12*100</f>
        <v>4.7268176671465119</v>
      </c>
      <c r="J12" s="12">
        <f>(MAX(B12:F12)-MIN(B12:F12))/(2*G12)*100</f>
        <v>5.6732223903177008</v>
      </c>
    </row>
    <row r="13" spans="1:10" x14ac:dyDescent="0.2">
      <c r="A13" s="7">
        <v>7</v>
      </c>
      <c r="B13" s="9">
        <v>5032</v>
      </c>
      <c r="C13" s="9">
        <v>4884</v>
      </c>
      <c r="D13" s="9">
        <v>4683</v>
      </c>
      <c r="E13" s="9">
        <v>5102</v>
      </c>
      <c r="F13" s="9">
        <v>4725</v>
      </c>
      <c r="G13" s="10">
        <f>AVERAGE(B13:F13)</f>
        <v>4885.2</v>
      </c>
      <c r="H13" s="11">
        <f>STDEV(B13:F13)</f>
        <v>183.7816639384898</v>
      </c>
      <c r="I13" s="12">
        <f>H13/G13*100</f>
        <v>3.7620090055369237</v>
      </c>
      <c r="J13" s="12">
        <f>(MAX(B13:F13)-MIN(B13:F13))/(2*G13)*100</f>
        <v>4.2884631130762303</v>
      </c>
    </row>
    <row r="14" spans="1:10" x14ac:dyDescent="0.2">
      <c r="A14" s="7">
        <v>11</v>
      </c>
      <c r="B14" s="9">
        <v>5074</v>
      </c>
      <c r="C14" s="9">
        <v>5355</v>
      </c>
      <c r="D14" s="9">
        <v>4659</v>
      </c>
      <c r="E14" s="9">
        <v>5125</v>
      </c>
      <c r="F14" s="9">
        <v>4705</v>
      </c>
      <c r="G14" s="10">
        <f>AVERAGE(B14:F14)</f>
        <v>4983.6000000000004</v>
      </c>
      <c r="H14" s="11">
        <f>STDEV(B14:F14)</f>
        <v>295.4180089297198</v>
      </c>
      <c r="I14" s="12">
        <f>H14/G14*100</f>
        <v>5.9278033736600007</v>
      </c>
      <c r="J14" s="12">
        <f>(MAX(B14:F14)-MIN(B14:F14))/(2*G14)*100</f>
        <v>6.9829039248735842</v>
      </c>
    </row>
    <row r="15" spans="1:10" x14ac:dyDescent="0.2">
      <c r="A15" s="7"/>
      <c r="B15" s="9"/>
      <c r="C15" s="9"/>
      <c r="D15" s="9"/>
      <c r="E15" s="7" t="s">
        <v>27</v>
      </c>
      <c r="F15" s="13" t="s">
        <v>28</v>
      </c>
      <c r="G15" s="10">
        <f>AVERAGE(B12:F14)</f>
        <v>4831.9333333333334</v>
      </c>
      <c r="H15" s="11">
        <f>STDEV(B12:F14)</f>
        <v>269.22042659359653</v>
      </c>
      <c r="I15" s="12">
        <f>H15/G15*100</f>
        <v>5.5716916609003269</v>
      </c>
      <c r="J15" s="12">
        <f>(MAX(B12:F14)-MIN(B12:F14))/(2*G15)*100</f>
        <v>9.9235640668331513</v>
      </c>
    </row>
    <row r="16" spans="1:10" x14ac:dyDescent="0.2">
      <c r="A16" s="7"/>
      <c r="B16" s="9"/>
      <c r="C16" s="9"/>
      <c r="D16" s="9"/>
      <c r="E16" s="9"/>
      <c r="F16" s="9"/>
      <c r="I16" s="12"/>
    </row>
    <row r="17" spans="1:9" x14ac:dyDescent="0.2">
      <c r="A17" s="7"/>
      <c r="B17" s="9"/>
      <c r="C17" s="9"/>
      <c r="D17" s="9"/>
      <c r="E17" s="9"/>
      <c r="F17" s="9"/>
      <c r="G17" s="14" t="s">
        <v>29</v>
      </c>
      <c r="H17" s="11">
        <f>G15/D4</f>
        <v>161.06444444444443</v>
      </c>
      <c r="I17" s="3" t="s">
        <v>34</v>
      </c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7"/>
      <c r="B21" s="9"/>
      <c r="C21" s="9"/>
      <c r="D21" s="9"/>
      <c r="E21" s="9"/>
      <c r="F21" s="9"/>
      <c r="G21" s="9"/>
      <c r="H21" s="9"/>
      <c r="I21" s="3"/>
    </row>
    <row r="22" spans="1:9" x14ac:dyDescent="0.2">
      <c r="A22" s="1"/>
      <c r="B22" s="2"/>
      <c r="D22" s="1"/>
      <c r="G22" s="1"/>
    </row>
    <row r="23" spans="1:9" x14ac:dyDescent="0.2">
      <c r="A23" s="1"/>
      <c r="B23" s="3"/>
      <c r="D23" s="1"/>
      <c r="G23" s="1"/>
    </row>
    <row r="24" spans="1:9" x14ac:dyDescent="0.2">
      <c r="A24" s="1"/>
      <c r="B24" s="3"/>
    </row>
    <row r="25" spans="1:9" x14ac:dyDescent="0.2">
      <c r="A25" s="1"/>
      <c r="B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6"/>
      <c r="D27" s="3"/>
      <c r="E27" s="6"/>
      <c r="F27" s="3"/>
      <c r="G27" s="6"/>
      <c r="H27" s="3"/>
    </row>
    <row r="28" spans="1:9" x14ac:dyDescent="0.2">
      <c r="A28" s="1"/>
      <c r="B28" s="3"/>
      <c r="C28" s="1"/>
      <c r="G28" s="6"/>
      <c r="H28" s="3"/>
    </row>
    <row r="29" spans="1:9" x14ac:dyDescent="0.2">
      <c r="A29" s="1"/>
      <c r="B29" s="3"/>
      <c r="C29" s="1"/>
    </row>
    <row r="30" spans="1:9" x14ac:dyDescent="0.2">
      <c r="A30" s="1"/>
      <c r="B30" s="3"/>
      <c r="C30" s="1"/>
    </row>
    <row r="31" spans="1:9" x14ac:dyDescent="0.2">
      <c r="A31" s="1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8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3"/>
      <c r="C34" s="3"/>
      <c r="D34" s="3"/>
      <c r="E34" s="3"/>
      <c r="F34" s="3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7"/>
      <c r="B43" s="9"/>
      <c r="C43" s="9"/>
      <c r="D43" s="9"/>
      <c r="E43" s="7"/>
      <c r="F43" s="13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11"/>
      <c r="H44" s="11"/>
      <c r="I44" s="12"/>
    </row>
    <row r="45" spans="1:9" x14ac:dyDescent="0.2">
      <c r="A45" s="9"/>
      <c r="B45" s="9"/>
      <c r="C45" s="9"/>
      <c r="D45" s="9"/>
      <c r="E45" s="9"/>
      <c r="F45" s="9"/>
      <c r="G45" s="9"/>
      <c r="H45" s="9"/>
      <c r="I45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T4 R3</vt:lpstr>
      <vt:lpstr>T4 R4</vt:lpstr>
      <vt:lpstr>T4 R5</vt:lpstr>
      <vt:lpstr>T4 R6</vt:lpstr>
      <vt:lpstr>T4 R7</vt:lpstr>
      <vt:lpstr>T4 R12</vt:lpstr>
      <vt:lpstr>T4 R14</vt:lpstr>
      <vt:lpstr>T4 R15</vt:lpstr>
      <vt:lpstr>T4 R16</vt:lpstr>
      <vt:lpstr>T4 R17</vt:lpstr>
      <vt:lpstr>T4 R18</vt:lpstr>
      <vt:lpstr>T4 R19</vt:lpstr>
      <vt:lpstr>T4 R20</vt:lpstr>
      <vt:lpstr>T4 R21</vt:lpstr>
      <vt:lpstr>T4 R22</vt:lpstr>
      <vt:lpstr>T4 R23</vt:lpstr>
      <vt:lpstr>T4 R24</vt:lpstr>
      <vt:lpstr>T4 R25</vt:lpstr>
      <vt:lpstr>T4 R26</vt:lpstr>
      <vt:lpstr>T4 R27</vt:lpstr>
      <vt:lpstr>T4 R28</vt:lpstr>
      <vt:lpstr>T4 R29</vt:lpstr>
      <vt:lpstr>T4 R30</vt:lpstr>
      <vt:lpstr>T4 R31</vt:lpstr>
      <vt:lpstr>T4 R32</vt:lpstr>
      <vt:lpstr>T4 R33</vt:lpstr>
      <vt:lpstr>T4 R34</vt:lpstr>
      <vt:lpstr>T4 R35</vt:lpstr>
      <vt:lpstr>T4 R36</vt:lpstr>
      <vt:lpstr>T4 R37</vt:lpstr>
      <vt:lpstr>T4 R38</vt:lpstr>
      <vt:lpstr>T4 R39</vt:lpstr>
      <vt:lpstr>T4 R40</vt:lpstr>
      <vt:lpstr>T4 R41</vt:lpstr>
      <vt:lpstr>T4 R42</vt:lpstr>
      <vt:lpstr>T4 R43</vt:lpstr>
      <vt:lpstr>T4 R44</vt:lpstr>
      <vt:lpstr>T4 R45</vt:lpstr>
      <vt:lpstr>T4 R46</vt:lpstr>
      <vt:lpstr>T4 R47</vt:lpstr>
      <vt:lpstr>T4 R48</vt:lpstr>
      <vt:lpstr>T4 R49</vt:lpstr>
      <vt:lpstr>T4 R50</vt:lpstr>
      <vt:lpstr>T4 R51</vt:lpstr>
      <vt:lpstr>T4 R52</vt:lpstr>
      <vt:lpstr>T4 R53</vt:lpstr>
      <vt:lpstr>T4 R54</vt:lpstr>
      <vt:lpstr>T4 R55</vt:lpstr>
      <vt:lpstr>T4 R56</vt:lpstr>
      <vt:lpstr>T4 R57</vt:lpstr>
      <vt:lpstr>T4 R58</vt:lpstr>
      <vt:lpstr>T4 R59</vt:lpstr>
      <vt:lpstr>T4 R60</vt:lpstr>
      <vt:lpstr>T4 R61</vt:lpstr>
      <vt:lpstr>T4 R62</vt:lpstr>
      <vt:lpstr>T4 R63</vt:lpstr>
      <vt:lpstr>T4 R64</vt:lpstr>
      <vt:lpstr>T4 R65</vt:lpstr>
      <vt:lpstr>T4 R66</vt:lpstr>
      <vt:lpstr>T4 R67</vt:lpstr>
      <vt:lpstr>T4 R68</vt:lpstr>
      <vt:lpstr>T4 R69</vt:lpstr>
      <vt:lpstr>T4 R70</vt:lpstr>
    </vt:vector>
  </TitlesOfParts>
  <Company>Tystar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H</dc:creator>
  <cp:lastModifiedBy>Pollack, Gordon</cp:lastModifiedBy>
  <cp:lastPrinted>2005-09-15T21:05:18Z</cp:lastPrinted>
  <dcterms:created xsi:type="dcterms:W3CDTF">2002-08-28T03:45:21Z</dcterms:created>
  <dcterms:modified xsi:type="dcterms:W3CDTF">2021-08-05T23:30:27Z</dcterms:modified>
</cp:coreProperties>
</file>